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pivotTable+xml" PartName="/xl/pivotTables/pivotTable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theme+xml" PartName="/xl/theme/theme1.xml"/>
  <Override ContentType="application/vnd.openxmlformats-officedocument.themeOverride+xml" PartName="/xl/theme/themeOverrid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hidePivotFieldList="1" defaultThemeVersion="166925"/>
  <mc:AlternateContent>
    <mc:Choice Requires="x15">
      <x15ac:absPath xmlns:x15ac="http://schemas.microsoft.com/office/spreadsheetml/2010/11/ac" url="/Users/lhellinger/repos/ally/src/main/resources/io/fronteer/ally/reporting/mixpanel/service/"/>
    </mc:Choice>
  </mc:AlternateContent>
  <xr:revisionPtr revIDLastSave="0" documentId="13_ncr:1_{E996A987-72D2-6948-9775-6F98AA1E72E2}" xr6:coauthVersionLast="45" xr6:coauthVersionMax="45" xr10:uidLastSave="{00000000-0000-0000-0000-000000000000}"/>
  <bookViews>
    <workbookView xWindow="0" yWindow="460" windowWidth="38400" windowHeight="23540" activeTab="1" xr2:uid="{00000000-000D-0000-FFFF-FFFF00000000}"/>
  </bookViews>
  <sheets>
    <sheet name="courses" sheetId="1" state="hidden" r:id="rId1"/>
    <sheet name="Alternative Format Launches" sheetId="4" r:id="rId2"/>
    <sheet name="Alternative Format Weekly" sheetId="9" r:id="rId3"/>
    <sheet name="afpivot" sheetId="10" state="hidden" r:id="rId4"/>
    <sheet name="Instructor Feedback Launches" sheetId="8" r:id="rId5"/>
    <sheet name="ifpivot" sheetId="11" state="hidden" r:id="rId6"/>
    <sheet name="Instructor Feedback Weekly" sheetId="12" r:id="rId7"/>
    <sheet name="data" sheetId="3" r:id="rId8"/>
    <sheet name="report" sheetId="13" state="hidden" r:id="rId9"/>
  </sheets>
  <calcPr calcId="191029" fullCalcOnLoad="true"/>
  <pivotCaches>
    <pivotCache cacheId="6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2" l="1"/>
  <c r="B1" i="8"/>
  <c r="B1" i="9"/>
  <c r="B1" i="4"/>
  <c r="C26" i="4"/>
  <c r="B21" i="8" l="1"/>
  <c r="B31" i="4"/>
  <c r="H1" i="11"/>
  <c r="H1" i="10"/>
  <c r="C4" i="8"/>
  <c r="C24" i="4"/>
  <c r="C4" i="4"/>
  <c r="C22" i="4"/>
  <c r="C3" i="8"/>
  <c r="C21" i="4"/>
  <c r="C25" i="4"/>
  <c r="C3" i="4"/>
  <c r="C23" i="4"/>
  <c r="C20" i="4"/>
  <c r="C19" i="4"/>
  <c r="C5" i="4" l="1"/>
  <c r="B8" i="4"/>
  <c r="B8" i="8"/>
  <c r="C5" i="8"/>
  <c r="B431" i="9"/>
  <c r="C360" i="12"/>
  <c r="D421" i="12"/>
  <c r="B190" i="9"/>
  <c r="B436" i="12"/>
  <c r="B170" i="9"/>
  <c r="B343" i="12"/>
  <c r="B32" i="12"/>
  <c r="B417" i="12"/>
  <c r="D174" i="9"/>
  <c r="B515" i="12"/>
  <c r="B391" i="12"/>
  <c r="C226" i="12"/>
  <c r="C379" i="12"/>
  <c r="D383" i="12"/>
  <c r="B195" i="9"/>
  <c r="D98" i="12"/>
  <c r="B12" i="9"/>
  <c r="B14" i="9"/>
  <c r="C482" i="12"/>
  <c r="D117" i="9"/>
  <c r="C403" i="9"/>
  <c r="D129" i="12"/>
  <c r="B171" i="9"/>
  <c r="C148" i="12"/>
  <c r="B199" i="9"/>
  <c r="C208" i="12"/>
  <c r="B141" i="12"/>
  <c r="C341" i="12"/>
  <c r="D271" i="9"/>
  <c r="C481" i="12"/>
  <c r="C33" i="9"/>
  <c r="D261" i="12"/>
  <c r="D230" i="9"/>
  <c r="B394" i="12"/>
  <c r="B57" i="12"/>
  <c r="B387" i="12"/>
  <c r="D267" i="12"/>
  <c r="B57" i="9"/>
  <c r="D142" i="12"/>
  <c r="C351" i="9"/>
  <c r="B379" i="12"/>
  <c r="D66" i="9"/>
  <c r="B210" i="12"/>
  <c r="B314" i="9"/>
  <c r="D511" i="12"/>
  <c r="C429" i="12"/>
  <c r="D100" i="9"/>
  <c r="B460" i="12"/>
  <c r="D236" i="12"/>
  <c r="D149" i="9"/>
  <c r="D449" i="12"/>
  <c r="D74" i="9"/>
  <c r="B265" i="9"/>
  <c r="B165" i="12"/>
  <c r="C219" i="9"/>
  <c r="B233" i="12"/>
  <c r="C73" i="12"/>
  <c r="B199" i="12"/>
  <c r="C340" i="9"/>
  <c r="C458" i="12"/>
  <c r="C182" i="9"/>
  <c r="C476" i="12"/>
  <c r="C401" i="9"/>
  <c r="B306" i="12"/>
  <c r="B53" i="9"/>
  <c r="B45" i="9"/>
  <c r="D284" i="12"/>
  <c r="C102" i="9"/>
  <c r="B385" i="12"/>
  <c r="D119" i="12"/>
  <c r="D368" i="12"/>
  <c r="C209" i="9"/>
  <c r="C245" i="12"/>
  <c r="D152" i="12"/>
  <c r="D477" i="12"/>
  <c r="C101" i="9"/>
  <c r="B520" i="9"/>
  <c r="D40" i="12"/>
  <c r="C151" i="9"/>
  <c r="B35" i="12"/>
  <c r="C280" i="9"/>
  <c r="C321" i="12"/>
  <c r="D135" i="12"/>
  <c r="D115" i="9"/>
  <c r="C181" i="12"/>
  <c r="C297" i="9"/>
  <c r="C123" i="9"/>
  <c r="C250" i="12"/>
  <c r="C119" i="12"/>
  <c r="B474" i="9"/>
  <c r="D203" i="9"/>
  <c r="B18" i="12"/>
  <c r="B292" i="12"/>
  <c r="D424" i="9"/>
  <c r="C488" i="9"/>
  <c r="C316" i="9"/>
  <c r="D360" i="12"/>
  <c r="B195" i="12"/>
  <c r="D442" i="12"/>
  <c r="B68" i="12"/>
  <c r="D18" i="12"/>
  <c r="D503" i="9"/>
  <c r="D266" i="12"/>
  <c r="C518" i="9"/>
  <c r="B408" i="9"/>
  <c r="B42" i="12"/>
  <c r="D9" i="9"/>
  <c r="B367" i="12"/>
  <c r="B310" i="9"/>
  <c r="C483" i="12"/>
  <c r="D26" i="12"/>
  <c r="B36" i="9"/>
  <c r="D444" i="12"/>
  <c r="D181" i="12"/>
  <c r="D36" i="12"/>
  <c r="D282" i="12"/>
  <c r="C119" i="9"/>
  <c r="C25" i="12"/>
  <c r="C264" i="9"/>
  <c r="B33" i="12"/>
  <c r="C202" i="9"/>
  <c r="B462" i="9"/>
  <c r="B56" i="12"/>
  <c r="B159" i="9"/>
  <c r="C19" i="9"/>
  <c r="B469" i="9"/>
  <c r="B463" i="9"/>
  <c r="C122" i="12"/>
  <c r="D495" i="12"/>
  <c r="B352" i="9"/>
  <c r="B101" i="12"/>
  <c r="D274" i="12"/>
  <c r="C140" i="12"/>
  <c r="D253" i="9"/>
  <c r="C260" i="12"/>
  <c r="B88" i="12"/>
  <c r="D285" i="12"/>
  <c r="C19" i="12"/>
  <c r="C12" i="9"/>
  <c r="D258" i="12"/>
  <c r="D512" i="9"/>
  <c r="C338" i="9"/>
  <c r="D471" i="9"/>
  <c r="B139" i="9"/>
  <c r="C281" i="12"/>
  <c r="C102" i="12"/>
  <c r="C212" i="9"/>
  <c r="D505" i="12"/>
  <c r="D248" i="9"/>
  <c r="D355" i="12"/>
  <c r="B521" i="9"/>
  <c r="C67" i="12"/>
  <c r="D516" i="12"/>
  <c r="B278" i="9"/>
  <c r="D477" i="9"/>
  <c r="D519" i="9"/>
  <c r="C138" i="12"/>
  <c r="D353" i="9"/>
  <c r="C245" i="9"/>
  <c r="C66" i="12"/>
  <c r="D497" i="12"/>
  <c r="D110" i="12"/>
  <c r="C287" i="9"/>
  <c r="B513" i="12"/>
  <c r="D195" i="9"/>
  <c r="D58" i="9"/>
  <c r="B6" i="9"/>
  <c r="D252" i="12"/>
  <c r="B186" i="9"/>
  <c r="C81" i="12"/>
  <c r="B333" i="9"/>
  <c r="B16" i="12"/>
  <c r="D191" i="12"/>
  <c r="D77" i="12"/>
  <c r="B421" i="12"/>
  <c r="B64" i="9"/>
  <c r="D466" i="9"/>
  <c r="C364" i="9"/>
  <c r="C248" i="9"/>
  <c r="D512" i="12"/>
  <c r="D78" i="12"/>
  <c r="D374" i="12"/>
  <c r="D299" i="9"/>
  <c r="C87" i="12"/>
  <c r="B39" i="9"/>
  <c r="D387" i="9"/>
  <c r="C78" i="12"/>
  <c r="C396" i="12"/>
  <c r="B364" i="12"/>
  <c r="D109" i="12"/>
  <c r="B264" i="12"/>
  <c r="D41" i="9"/>
  <c r="C246" i="12"/>
  <c r="D458" i="9"/>
  <c r="D104" i="9"/>
  <c r="C138" i="9"/>
  <c r="D356" i="12"/>
  <c r="D434" i="12"/>
  <c r="C196" i="12"/>
  <c r="C409" i="9"/>
  <c r="D163" i="12"/>
  <c r="B177" i="12"/>
  <c r="D52" i="9"/>
  <c r="D383" i="9"/>
  <c r="D275" i="9"/>
  <c r="C282" i="12"/>
  <c r="B270" i="9"/>
  <c r="D300" i="9"/>
  <c r="B309" i="12"/>
  <c r="C155" i="12"/>
  <c r="C398" i="12"/>
  <c r="D275" i="12"/>
  <c r="B250" i="12"/>
  <c r="C520" i="12"/>
  <c r="C183" i="12"/>
  <c r="C415" i="9"/>
  <c r="C92" i="12"/>
  <c r="D28" i="12"/>
  <c r="D389" i="9"/>
  <c r="B30" i="9"/>
  <c r="D296" i="12"/>
  <c r="D256" i="12"/>
  <c r="B510" i="9"/>
  <c r="B86" i="9"/>
  <c r="B303" i="12"/>
  <c r="B405" i="9"/>
  <c r="B496" i="12"/>
  <c r="D168" i="9"/>
  <c r="D86" i="12"/>
  <c r="D157" i="9"/>
  <c r="D69" i="12"/>
  <c r="B246" i="12"/>
  <c r="D49" i="12"/>
  <c r="D211" i="12"/>
  <c r="B393" i="12"/>
  <c r="D117" i="12"/>
  <c r="D186" i="9"/>
  <c r="D192" i="9"/>
  <c r="D190" i="9"/>
  <c r="D365" i="9"/>
  <c r="D187" i="9"/>
  <c r="B262" i="9"/>
  <c r="D346" i="9"/>
  <c r="D272" i="9"/>
  <c r="B11" i="9"/>
  <c r="C387" i="12"/>
  <c r="D309" i="9"/>
  <c r="C383" i="12"/>
  <c r="D352" i="12"/>
  <c r="C83" i="9"/>
  <c r="C14" i="12"/>
  <c r="D168" i="12"/>
  <c r="D413" i="9"/>
  <c r="C27" i="9"/>
  <c r="C334" i="9"/>
  <c r="B160" i="9"/>
  <c r="B99" i="12"/>
  <c r="B251" i="9"/>
  <c r="C63" i="12"/>
  <c r="D101" i="12"/>
  <c r="C47" i="12"/>
  <c r="C411" i="12"/>
  <c r="D254" i="9"/>
  <c r="C278" i="12"/>
  <c r="C454" i="12"/>
  <c r="D276" i="9"/>
  <c r="D123" i="12"/>
  <c r="C484" i="12"/>
  <c r="C436" i="12"/>
  <c r="C161" i="12"/>
  <c r="B296" i="9"/>
  <c r="D472" i="12"/>
  <c r="C300" i="12"/>
  <c r="B76" i="12"/>
  <c r="B291" i="12"/>
  <c r="C502" i="12"/>
  <c r="D467" i="12"/>
  <c r="B14" i="12"/>
  <c r="B149" i="12"/>
  <c r="C445" i="12"/>
  <c r="D227" i="12"/>
  <c r="D443" i="12"/>
  <c r="D218" i="12"/>
  <c r="B138" i="12"/>
  <c r="C397" i="12"/>
  <c r="B241" i="9"/>
  <c r="D346" i="12"/>
  <c r="D344" i="12"/>
  <c r="D411" i="9"/>
  <c r="D133" i="9"/>
  <c r="D430" i="9"/>
  <c r="B448" i="9"/>
  <c r="C302" i="9"/>
  <c r="C272" i="12"/>
  <c r="C71" i="9"/>
  <c r="B443" i="9"/>
  <c r="B442" i="12"/>
  <c r="B244" i="9"/>
  <c r="D72" i="9"/>
  <c r="D256" i="9"/>
  <c r="C405" i="12"/>
  <c r="B117" i="9"/>
  <c r="B507" i="12"/>
  <c r="B234" i="12"/>
  <c r="C177" i="12"/>
  <c r="C237" i="12"/>
  <c r="C404" i="9"/>
  <c r="D334" i="12"/>
  <c r="B217" i="12"/>
  <c r="C117" i="9"/>
  <c r="C468" i="12"/>
  <c r="D384" i="9"/>
  <c r="D172" i="12"/>
  <c r="C109" i="12"/>
  <c r="B124" i="12"/>
  <c r="B115" i="12"/>
  <c r="B479" i="9"/>
  <c r="B474" i="12"/>
  <c r="D198" i="12"/>
  <c r="D423" i="12"/>
  <c r="B520" i="12"/>
  <c r="D164" i="12"/>
  <c r="C400" i="9"/>
  <c r="D224" i="9"/>
  <c r="B449" i="12"/>
  <c r="B46" i="9"/>
  <c r="D59" i="12"/>
  <c r="D23" i="12"/>
  <c r="D249" i="12"/>
  <c r="C76" i="12"/>
  <c r="C251" i="12"/>
  <c r="C500" i="12"/>
  <c r="D492" i="12"/>
  <c r="D431" i="12"/>
  <c r="D250" i="9"/>
  <c r="C175" i="9"/>
  <c r="C42" i="9"/>
  <c r="C194" i="12"/>
  <c r="B104" i="12"/>
  <c r="C319" i="9"/>
  <c r="B54" i="12"/>
  <c r="B77" i="9"/>
  <c r="D138" i="12"/>
  <c r="B366" i="12"/>
  <c r="D494" i="9"/>
  <c r="C382" i="12"/>
  <c r="D124" i="9"/>
  <c r="D232" i="12"/>
  <c r="B462" i="12"/>
  <c r="B117" i="12"/>
  <c r="D293" i="12"/>
  <c r="B464" i="9"/>
  <c r="D122" i="12"/>
  <c r="B225" i="9"/>
  <c r="D456" i="12"/>
  <c r="D462" i="12"/>
  <c r="C335" i="9"/>
  <c r="B152" i="12"/>
  <c r="D213" i="9"/>
  <c r="D322" i="12"/>
  <c r="D205" i="12"/>
  <c r="D71" i="9"/>
  <c r="D503" i="12"/>
  <c r="D158" i="12"/>
  <c r="B17" i="9"/>
  <c r="D517" i="12"/>
  <c r="B102" i="9"/>
  <c r="D381" i="12"/>
  <c r="D482" i="12"/>
  <c r="D510" i="9"/>
  <c r="C360" i="9"/>
  <c r="B185" i="12"/>
  <c r="B146" i="12"/>
  <c r="D177" i="12"/>
  <c r="C74" i="9"/>
  <c r="D326" i="9"/>
  <c r="C514" i="9"/>
  <c r="D68" i="9"/>
  <c r="B501" i="9"/>
  <c r="D479" i="9"/>
  <c r="B255" i="9"/>
  <c r="B22" i="9"/>
  <c r="B416" i="12"/>
  <c r="D230" i="12"/>
  <c r="D363" i="12"/>
  <c r="C364" i="12"/>
  <c r="B247" i="12"/>
  <c r="C83" i="12"/>
  <c r="B19" i="12"/>
  <c r="B255" i="12"/>
  <c r="C341" i="9"/>
  <c r="B486" i="12"/>
  <c r="D12" i="9"/>
  <c r="B135" i="9"/>
  <c r="B10" i="12"/>
  <c r="C274" i="9"/>
  <c r="C152" i="12"/>
  <c r="D99" i="9"/>
  <c r="D366" i="9"/>
  <c r="D399" i="9"/>
  <c r="D398" i="9"/>
  <c r="B194" i="9"/>
  <c r="D489" i="9"/>
  <c r="C111" i="12"/>
  <c r="B497" i="12"/>
  <c r="C340" i="12"/>
  <c r="B240" i="12"/>
  <c r="D327" i="12"/>
  <c r="C255" i="12"/>
  <c r="D125" i="9"/>
  <c r="B229" i="9"/>
  <c r="B485" i="12"/>
  <c r="B34" i="12"/>
  <c r="B269" i="12"/>
  <c r="B8" i="12"/>
  <c r="C375" i="9"/>
  <c r="C431" i="9"/>
  <c r="B27" i="9"/>
  <c r="C412" i="12"/>
  <c r="D422" i="9"/>
  <c r="C35" i="9"/>
  <c r="B508" i="9"/>
  <c r="C479" i="12"/>
  <c r="B467" i="9"/>
  <c r="D20" i="12"/>
  <c r="D180" i="9"/>
  <c r="D508" i="9"/>
  <c r="B284" i="12"/>
  <c r="B265" i="12"/>
  <c r="B421" i="9"/>
  <c r="C370" i="12"/>
  <c r="B43" i="9"/>
  <c r="B429" i="9"/>
  <c r="C11" i="9"/>
  <c r="D178" i="9"/>
  <c r="C320" i="9"/>
  <c r="B273" i="12"/>
  <c r="B473" i="9"/>
  <c r="B510" i="12"/>
  <c r="D231" i="9"/>
  <c r="D217" i="9"/>
  <c r="D357" i="9"/>
  <c r="C23" i="9"/>
  <c r="D401" i="12"/>
  <c r="B272" i="12"/>
  <c r="D340" i="12"/>
  <c r="C113" i="12"/>
  <c r="B475" i="12"/>
  <c r="C139" i="12"/>
  <c r="D325" i="12"/>
  <c r="B253" i="12"/>
  <c r="D385" i="9"/>
  <c r="D159" i="12"/>
  <c r="B103" i="12"/>
  <c r="C39" i="12"/>
  <c r="D11" i="12"/>
  <c r="C376" i="12"/>
  <c r="D103" i="12"/>
  <c r="C202" i="12"/>
  <c r="D430" i="12"/>
  <c r="C433" i="12"/>
  <c r="C230" i="9"/>
  <c r="C450" i="9"/>
  <c r="B169" i="12"/>
  <c r="D486" i="12"/>
  <c r="D504" i="12"/>
  <c r="B495" i="9"/>
  <c r="C200" i="12"/>
  <c r="B310" i="12"/>
  <c r="B26" i="12"/>
  <c r="C184" i="12"/>
  <c r="B503" i="9"/>
  <c r="C292" i="12"/>
  <c r="D64" i="12"/>
  <c r="B93" i="9"/>
  <c r="D409" i="12"/>
  <c r="C52" i="12"/>
  <c r="B172" i="9"/>
  <c r="B196" i="12"/>
  <c r="C258" i="12"/>
  <c r="B48" i="9"/>
  <c r="D148" i="12"/>
  <c r="B13" i="12"/>
  <c r="D398" i="12"/>
  <c r="B432" i="12"/>
  <c r="C214" i="9"/>
  <c r="B411" i="12"/>
  <c r="B156" i="9"/>
  <c r="C390" i="12"/>
  <c r="D505" i="9"/>
  <c r="D359" i="9"/>
  <c r="D136" i="12"/>
  <c r="D199" i="9"/>
  <c r="C428" i="12"/>
  <c r="B446" i="12"/>
  <c r="C230" i="12"/>
  <c r="C227" i="9"/>
  <c r="B164" i="9"/>
  <c r="D436" i="12"/>
  <c r="B97" i="12"/>
  <c r="C427" i="12"/>
  <c r="C344" i="9"/>
  <c r="D368" i="9"/>
  <c r="D90" i="12"/>
  <c r="C82" i="9"/>
  <c r="D440" i="9"/>
  <c r="C143" i="12"/>
  <c r="B218" i="12"/>
  <c r="C472" i="12"/>
  <c r="D485" i="12"/>
  <c r="C304" i="12"/>
  <c r="B33" i="9"/>
  <c r="D162" i="9"/>
  <c r="C61" i="12"/>
  <c r="C80" i="9"/>
  <c r="B79" i="12"/>
  <c r="D520" i="12"/>
  <c r="C64" i="12"/>
  <c r="C41" i="12"/>
  <c r="D126" i="12"/>
  <c r="D197" i="12"/>
  <c r="C93" i="9"/>
  <c r="B467" i="12"/>
  <c r="C462" i="12"/>
  <c r="B253" i="9"/>
  <c r="B47" i="9"/>
  <c r="B75" i="12"/>
  <c r="B422" i="12"/>
  <c r="B487" i="12"/>
  <c r="B184" i="12"/>
  <c r="D478" i="9"/>
  <c r="B123" i="12"/>
  <c r="C232" i="9"/>
  <c r="D310" i="9"/>
  <c r="C158" i="9"/>
  <c r="D66" i="12"/>
  <c r="B86" i="12"/>
  <c r="B113" i="12"/>
  <c r="C456" i="9"/>
  <c r="C346" i="9"/>
  <c r="B31" i="9"/>
  <c r="D448" i="12"/>
  <c r="B443" i="12"/>
  <c r="C507" i="12"/>
  <c r="B399" i="12"/>
  <c r="D467" i="9"/>
  <c r="C185" i="9"/>
  <c r="C35" i="12"/>
  <c r="C47" i="9"/>
  <c r="B39" i="12"/>
  <c r="D273" i="9"/>
  <c r="C248" i="12"/>
  <c r="B166" i="12"/>
  <c r="C255" i="9"/>
  <c r="D273" i="12"/>
  <c r="D379" i="12"/>
  <c r="C504" i="12"/>
  <c r="C324" i="12"/>
  <c r="D415" i="12"/>
  <c r="D133" i="12"/>
  <c r="B89" i="9"/>
  <c r="D120" i="9"/>
  <c r="D473" i="12"/>
  <c r="B61" i="12"/>
  <c r="D98" i="9"/>
  <c r="B522" i="9"/>
  <c r="B234" i="9"/>
  <c r="C164" i="12"/>
  <c r="B280" i="12"/>
  <c r="D268" i="12"/>
  <c r="B350" i="12"/>
  <c r="D317" i="12"/>
  <c r="D402" i="12"/>
  <c r="B105" i="12"/>
  <c r="C13" i="12"/>
  <c r="C163" i="12"/>
  <c r="B208" i="9"/>
  <c r="B78" i="9"/>
  <c r="D405" i="12"/>
  <c r="D450" i="12"/>
  <c r="D255" i="9"/>
  <c r="B223" i="12"/>
  <c r="C183" i="9"/>
  <c r="C205" i="9"/>
  <c r="B217" i="9"/>
  <c r="B307" i="12"/>
  <c r="C470" i="12"/>
  <c r="C58" i="12"/>
  <c r="D147" i="9"/>
  <c r="B25" i="9"/>
  <c r="B381" i="9"/>
  <c r="C452" i="9"/>
  <c r="B177" i="9"/>
  <c r="D319" i="12"/>
  <c r="D367" i="12"/>
  <c r="D302" i="12"/>
  <c r="D56" i="12"/>
  <c r="D218" i="9"/>
  <c r="B102" i="12"/>
  <c r="B407" i="12"/>
  <c r="B264" i="9"/>
  <c r="D43" i="12"/>
  <c r="D353" i="12"/>
  <c r="B9" i="9"/>
  <c r="B358" i="12"/>
  <c r="D118" i="9"/>
  <c r="B468" i="12"/>
  <c r="D63" i="12"/>
  <c r="C253" i="12"/>
  <c r="D114" i="9"/>
  <c r="B144" i="12"/>
  <c r="D231" i="12"/>
  <c r="B374" i="9"/>
  <c r="C336" i="12"/>
  <c r="B469" i="12"/>
  <c r="C473" i="12"/>
  <c r="B172" i="12"/>
  <c r="B484" i="9"/>
  <c r="B368" i="12"/>
  <c r="D288" i="12"/>
  <c r="D470" i="12"/>
  <c r="D37" i="9"/>
  <c r="D194" i="12"/>
  <c r="C214" i="12"/>
  <c r="C151" i="12"/>
  <c r="C34" i="12"/>
  <c r="B227" i="12"/>
  <c r="D297" i="9"/>
  <c r="D301" i="12"/>
  <c r="D144" i="9"/>
  <c r="C11" i="12"/>
  <c r="B76" i="9"/>
  <c r="C513" i="12"/>
  <c r="D169" i="12"/>
  <c r="B288" i="12"/>
  <c r="C355" i="12"/>
  <c r="D419" i="12"/>
  <c r="D451" i="12"/>
  <c r="B50" i="12"/>
  <c r="C38" i="12"/>
  <c r="B207" i="9"/>
  <c r="C61" i="9"/>
  <c r="C242" i="12"/>
  <c r="D272" i="12"/>
  <c r="D334" i="9"/>
  <c r="B266" i="12"/>
  <c r="D223" i="9"/>
  <c r="B300" i="9"/>
  <c r="C347" i="12"/>
  <c r="B326" i="12"/>
  <c r="B260" i="12"/>
  <c r="D396" i="9"/>
  <c r="D454" i="9"/>
  <c r="D394" i="9"/>
  <c r="B418" i="12"/>
  <c r="B81" i="12"/>
  <c r="B294" i="12"/>
  <c r="B83" i="9"/>
  <c r="C455" i="12"/>
  <c r="D358" i="12"/>
  <c r="D261" i="9"/>
  <c r="B301" i="12"/>
  <c r="D245" i="12"/>
  <c r="B21" i="9"/>
  <c r="D271" i="12"/>
  <c r="B451" i="12"/>
  <c r="D388" i="12"/>
  <c r="D269" i="9"/>
  <c r="B357" i="9"/>
  <c r="C191" i="9"/>
  <c r="B236" i="9"/>
  <c r="C328" i="9"/>
  <c r="B133" i="9"/>
  <c r="B90" i="12"/>
  <c r="B246" i="9"/>
  <c r="C283" i="12"/>
  <c r="C369" i="12"/>
  <c r="D438" i="12"/>
  <c r="B55" i="12"/>
  <c r="C522" i="12"/>
  <c r="C312" i="12"/>
  <c r="D113" i="12"/>
  <c r="C289" i="9"/>
  <c r="B23" i="9"/>
  <c r="D91" i="12"/>
  <c r="C150" i="12"/>
  <c r="C89" i="12"/>
  <c r="B378" i="12"/>
  <c r="D170" i="9"/>
  <c r="D306" i="9"/>
  <c r="B316" i="12"/>
  <c r="C147" i="9"/>
  <c r="D237" i="12"/>
  <c r="C215" i="12"/>
  <c r="B493" i="12"/>
  <c r="D339" i="12"/>
  <c r="C348" i="9"/>
  <c r="B473" i="12"/>
  <c r="C361" i="12"/>
  <c r="C176" i="12"/>
  <c r="D5" i="12"/>
  <c r="C18" i="9"/>
  <c r="D429" i="9"/>
  <c r="C327" i="12"/>
  <c r="D504" i="9"/>
  <c r="B285" i="12"/>
  <c r="D321" i="12"/>
  <c r="D81" i="12"/>
  <c r="B363" i="9"/>
  <c r="C244" i="9"/>
  <c r="C71" i="12"/>
  <c r="C508" i="12"/>
  <c r="B483" i="12"/>
  <c r="D53" i="12"/>
  <c r="C363" i="12"/>
  <c r="C178" i="12"/>
  <c r="B459" i="12"/>
  <c r="C493" i="12"/>
  <c r="B301" i="9"/>
  <c r="B228" i="9"/>
  <c r="D71" i="12"/>
  <c r="D491" i="12"/>
  <c r="B447" i="12"/>
  <c r="B405" i="12"/>
  <c r="D323" i="12"/>
  <c r="B32" i="9"/>
  <c r="B518" i="12"/>
  <c r="D251" i="12"/>
  <c r="D37" i="12"/>
  <c r="B17" i="12"/>
  <c r="B504" i="9"/>
  <c r="B415" i="12"/>
  <c r="B278" i="12"/>
  <c r="D315" i="12"/>
  <c r="D290" i="9"/>
  <c r="B245" i="12"/>
  <c r="D475" i="12"/>
  <c r="D502" i="12"/>
  <c r="D292" i="12"/>
  <c r="B205" i="12"/>
  <c r="C311" i="12"/>
  <c r="D311" i="12"/>
  <c r="D30" i="9"/>
  <c r="C382" i="9"/>
  <c r="D388" i="9"/>
  <c r="B452" i="12"/>
  <c r="C268" i="9"/>
  <c r="D143" i="9"/>
  <c r="C50" i="9"/>
  <c r="D21" i="9"/>
  <c r="C384" i="12"/>
  <c r="C57" i="12"/>
  <c r="C348" i="12"/>
  <c r="B390" i="9"/>
  <c r="D248" i="12"/>
  <c r="C176" i="9"/>
  <c r="B471" i="9"/>
  <c r="B387" i="9"/>
  <c r="B318" i="12"/>
  <c r="C170" i="9"/>
  <c r="D337" i="12"/>
  <c r="B187" i="9"/>
  <c r="C352" i="9"/>
  <c r="D325" i="9"/>
  <c r="B256" i="12"/>
  <c r="C309" i="12"/>
  <c r="C241" i="12"/>
  <c r="B283" i="12"/>
  <c r="B209" i="12"/>
  <c r="C84" i="12"/>
  <c r="C307" i="12"/>
  <c r="B60" i="12"/>
  <c r="B80" i="12"/>
  <c r="C240" i="12"/>
  <c r="C79" i="9"/>
  <c r="B213" i="12"/>
  <c r="C159" i="12"/>
  <c r="C95" i="12"/>
  <c r="D97" i="12"/>
  <c r="D403" i="12"/>
  <c r="B151" i="9"/>
  <c r="C326" i="12"/>
  <c r="D174" i="12"/>
  <c r="B215" i="12"/>
  <c r="B126" i="12"/>
  <c r="C80" i="12"/>
  <c r="D175" i="12"/>
  <c r="B381" i="12"/>
  <c r="B95" i="12"/>
  <c r="D40" i="9"/>
  <c r="C417" i="12"/>
  <c r="B453" i="12"/>
  <c r="D183" i="12"/>
  <c r="C98" i="9"/>
  <c r="B478" i="12"/>
  <c r="D167" i="9"/>
  <c r="C94" i="12"/>
  <c r="B111" i="9"/>
  <c r="D121" i="9"/>
  <c r="C504" i="9"/>
  <c r="B414" i="9"/>
  <c r="D24" i="12"/>
  <c r="C437" i="12"/>
  <c r="C84" i="9"/>
  <c r="B38" i="12"/>
  <c r="B28" i="12"/>
  <c r="B377" i="12"/>
  <c r="C316" i="12"/>
  <c r="B367" i="9"/>
  <c r="B276" i="9"/>
  <c r="D155" i="9"/>
  <c r="D507" i="9"/>
  <c r="D234" i="12"/>
  <c r="D106" i="12"/>
  <c r="D499" i="9"/>
  <c r="D121" i="12"/>
  <c r="C517" i="12"/>
  <c r="C16" i="9"/>
  <c r="B47" i="12"/>
  <c r="D141" i="9"/>
  <c r="C58" i="9"/>
  <c r="B464" i="12"/>
  <c r="C164" i="9"/>
  <c r="C522" i="9"/>
  <c r="D210" i="12"/>
  <c r="D139" i="9"/>
  <c r="C231" i="9"/>
  <c r="B341" i="9"/>
  <c r="B262" i="12"/>
  <c r="C366" i="9"/>
  <c r="B508" i="12"/>
  <c r="D524" i="12"/>
  <c r="C229" i="12"/>
  <c r="C246" i="9"/>
  <c r="D428" i="9"/>
  <c r="D413" i="12"/>
  <c r="D223" i="12"/>
  <c r="C10" i="12"/>
  <c r="C247" i="9"/>
  <c r="B101" i="9"/>
  <c r="C371" i="12"/>
  <c r="C279" i="12"/>
  <c r="C510" i="12"/>
  <c r="C156" i="9"/>
  <c r="C110" i="12"/>
  <c r="D204" i="12"/>
  <c r="C211" i="12"/>
  <c r="C347" i="9"/>
  <c r="C103" i="12"/>
  <c r="C443" i="9"/>
  <c r="D216" i="9"/>
  <c r="D351" i="9"/>
  <c r="D519" i="12"/>
  <c r="C421" i="12"/>
  <c r="C408" i="12"/>
  <c r="B49" i="9"/>
  <c r="C175" i="12"/>
  <c r="D454" i="12"/>
  <c r="B456" i="12"/>
  <c r="B238" i="9"/>
  <c r="D38" i="12"/>
  <c r="D305" i="9"/>
  <c r="D164" i="9"/>
  <c r="C354" i="12"/>
  <c r="C278" i="9"/>
  <c r="C523" i="12"/>
  <c r="C242" i="9"/>
  <c r="B420" i="12"/>
  <c r="C253" i="9"/>
  <c r="B52" i="9"/>
  <c r="C62" i="9"/>
  <c r="C475" i="12"/>
  <c r="C128" i="12"/>
  <c r="D8" i="9"/>
  <c r="D283" i="12"/>
  <c r="C141" i="9"/>
  <c r="D202" i="9"/>
  <c r="B60" i="9"/>
  <c r="D264" i="9"/>
  <c r="C81" i="9"/>
  <c r="C145" i="12"/>
  <c r="B447" i="9"/>
  <c r="C218" i="12"/>
  <c r="D472" i="9"/>
  <c r="B430" i="12"/>
  <c r="D67" i="12"/>
  <c r="D202" i="12"/>
  <c r="B505" i="12"/>
  <c r="C226" i="9"/>
  <c r="B344" i="9"/>
  <c r="C374" i="12"/>
  <c r="B481" i="12"/>
  <c r="B312" i="12"/>
  <c r="B337" i="12"/>
  <c r="D495" i="9"/>
  <c r="B401" i="12"/>
  <c r="C322" i="12"/>
  <c r="B263" i="9"/>
  <c r="C512" i="12"/>
  <c r="C378" i="9"/>
  <c r="B130" i="12"/>
  <c r="D255" i="12"/>
  <c r="C373" i="12"/>
  <c r="C286" i="12"/>
  <c r="C210" i="12"/>
  <c r="C413" i="9"/>
  <c r="C55" i="12"/>
  <c r="C385" i="12"/>
  <c r="C299" i="12"/>
  <c r="D16" i="9"/>
  <c r="D61" i="9"/>
  <c r="C234" i="9"/>
  <c r="B451" i="9"/>
  <c r="C96" i="9"/>
  <c r="B133" i="12"/>
  <c r="C378" i="12"/>
  <c r="B184" i="9"/>
  <c r="D153" i="9"/>
  <c r="C386" i="12"/>
  <c r="D312" i="12"/>
  <c r="B194" i="12"/>
  <c r="C210" i="9"/>
  <c r="C298" i="9"/>
  <c r="C498" i="12"/>
  <c r="D324" i="9"/>
  <c r="C337" i="12"/>
  <c r="D314" i="9"/>
  <c r="C56" i="12"/>
  <c r="B456" i="9"/>
  <c r="C391" i="12"/>
  <c r="C171" i="12"/>
  <c r="D301" i="9"/>
  <c r="D298" i="12"/>
  <c r="D265" i="12"/>
  <c r="D421" i="9"/>
  <c r="D385" i="12"/>
  <c r="B228" i="12"/>
  <c r="B484" i="12"/>
  <c r="C515" i="9"/>
  <c r="D347" i="9"/>
  <c r="C292" i="9"/>
  <c r="C177" i="9"/>
  <c r="D165" i="12"/>
  <c r="C414" i="12"/>
  <c r="D511" i="9"/>
  <c r="C303" i="12"/>
  <c r="C228" i="12"/>
  <c r="D224" i="12"/>
  <c r="C339" i="12"/>
  <c r="B498" i="12"/>
  <c r="D441" i="12"/>
  <c r="C483" i="9"/>
  <c r="D386" i="12"/>
  <c r="B110" i="12"/>
  <c r="C442" i="9"/>
  <c r="B403" i="12"/>
  <c r="C494" i="12"/>
  <c r="C160" i="9"/>
  <c r="C70" i="9"/>
  <c r="C8" i="12"/>
  <c r="B482" i="12"/>
  <c r="C219" i="12"/>
  <c r="B71" i="9"/>
  <c r="B275" i="12"/>
  <c r="B414" i="12"/>
  <c r="C345" i="12"/>
  <c r="C432" i="12"/>
  <c r="D126" i="9"/>
  <c r="D239" i="12"/>
  <c r="C424" i="12"/>
  <c r="B65" i="12"/>
  <c r="B90" i="9"/>
  <c r="D200" i="9"/>
  <c r="B12" i="12"/>
  <c r="C435" i="12"/>
  <c r="D389" i="12"/>
  <c r="C222" i="12"/>
  <c r="C446" i="12"/>
  <c r="C380" i="12"/>
  <c r="B106" i="12"/>
  <c r="C377" i="9"/>
  <c r="B329" i="12"/>
  <c r="B348" i="9"/>
  <c r="B400" i="12"/>
  <c r="B395" i="9"/>
  <c r="B320" i="9"/>
  <c r="C394" i="12"/>
  <c r="B307" i="9"/>
  <c r="D463" i="12"/>
  <c r="D253" i="12"/>
  <c r="C411" i="9"/>
  <c r="B161" i="9"/>
  <c r="C479" i="9"/>
  <c r="C130" i="12"/>
  <c r="B178" i="12"/>
  <c r="C460" i="9"/>
  <c r="B96" i="9"/>
  <c r="D466" i="12"/>
  <c r="D514" i="12"/>
  <c r="B354" i="12"/>
  <c r="B174" i="12"/>
  <c r="C117" i="12"/>
  <c r="B450" i="9"/>
  <c r="B225" i="12"/>
  <c r="C256" i="9"/>
  <c r="D49" i="9"/>
  <c r="C442" i="12"/>
  <c r="D51" i="9"/>
  <c r="B261" i="9"/>
  <c r="B488" i="12"/>
  <c r="B289" i="9"/>
  <c r="B145" i="9"/>
  <c r="C89" i="9"/>
  <c r="B221" i="12"/>
  <c r="D377" i="12"/>
  <c r="D523" i="9"/>
  <c r="B468" i="9"/>
  <c r="B125" i="12"/>
  <c r="B181" i="12"/>
  <c r="D471" i="12"/>
  <c r="D41" i="12"/>
  <c r="D146" i="12"/>
  <c r="B182" i="9"/>
  <c r="D404" i="12"/>
  <c r="D307" i="12"/>
  <c r="C513" i="9"/>
  <c r="D194" i="9"/>
  <c r="B143" i="9"/>
  <c r="D414" i="12"/>
  <c r="B87" i="12"/>
  <c r="B418" i="9"/>
  <c r="B46" i="12"/>
  <c r="D173" i="9"/>
  <c r="C497" i="12"/>
  <c r="B48" i="12"/>
  <c r="C216" i="12"/>
  <c r="B500" i="12"/>
  <c r="B161" i="12"/>
  <c r="D300" i="12"/>
  <c r="D428" i="12"/>
  <c r="C203" i="12"/>
  <c r="D478" i="12"/>
  <c r="B248" i="9"/>
  <c r="D443" i="9"/>
  <c r="D80" i="9"/>
  <c r="B398" i="12"/>
  <c r="B442" i="9"/>
  <c r="C126" i="9"/>
  <c r="D474" i="9"/>
  <c r="D393" i="12"/>
  <c r="C330" i="9"/>
  <c r="C394" i="9"/>
  <c r="C286" i="9"/>
  <c r="C15" i="12"/>
  <c r="D180" i="12"/>
  <c r="C407" i="12"/>
  <c r="D161" i="9"/>
  <c r="B395" i="12"/>
  <c r="C460" i="12"/>
  <c r="D308" i="12"/>
  <c r="B42" i="9"/>
  <c r="B457" i="12"/>
  <c r="C492" i="12"/>
  <c r="D479" i="12"/>
  <c r="B254" i="12"/>
  <c r="B372" i="12"/>
  <c r="C525" i="12"/>
  <c r="C422" i="9"/>
  <c r="D243" i="9"/>
  <c r="D240" i="12"/>
  <c r="B298" i="12"/>
  <c r="D496" i="9"/>
  <c r="D108" i="12"/>
  <c r="B77" i="12"/>
  <c r="D294" i="12"/>
  <c r="D328" i="12"/>
  <c r="C265" i="12"/>
  <c r="B518" i="9"/>
  <c r="D23" i="9"/>
  <c r="D278" i="12"/>
  <c r="C325" i="12"/>
  <c r="C393" i="9"/>
  <c r="C416" i="12"/>
  <c r="C429" i="9"/>
  <c r="C425" i="9"/>
  <c r="C430" i="12"/>
  <c r="B389" i="9"/>
  <c r="C315" i="9"/>
  <c r="B412" i="12"/>
  <c r="C207" i="12"/>
  <c r="C290" i="12"/>
  <c r="D489" i="12"/>
  <c r="D451" i="9"/>
  <c r="C426" i="9"/>
  <c r="D357" i="12"/>
  <c r="B384" i="12"/>
  <c r="B132" i="12"/>
  <c r="C463" i="12"/>
  <c r="D29" i="9"/>
  <c r="B206" i="12"/>
  <c r="B141" i="9"/>
  <c r="D341" i="9"/>
  <c r="B243" i="9"/>
  <c r="B454" i="12"/>
  <c r="B512" i="9"/>
  <c r="B88" i="9"/>
  <c r="C471" i="12"/>
  <c r="D73" i="12"/>
  <c r="D433" i="9"/>
  <c r="D422" i="12"/>
  <c r="C280" i="12"/>
  <c r="D333" i="12"/>
  <c r="C124" i="12"/>
  <c r="B502" i="12"/>
  <c r="D238" i="12"/>
  <c r="D326" i="12"/>
  <c r="C252" i="12"/>
  <c r="C457" i="12"/>
  <c r="D274" i="9"/>
  <c r="C481" i="9"/>
  <c r="C43" i="12"/>
  <c r="B383" i="12"/>
  <c r="D102" i="12"/>
  <c r="D54" i="12"/>
  <c r="B114" i="9"/>
  <c r="C492" i="9"/>
  <c r="D99" i="12"/>
  <c r="B406" i="12"/>
  <c r="D396" i="12"/>
  <c r="C38" i="9"/>
  <c r="D56" i="9"/>
  <c r="B224" i="9"/>
  <c r="B374" i="12"/>
  <c r="D35" i="9"/>
  <c r="B275" i="9"/>
  <c r="C144" i="9"/>
  <c r="D354" i="9"/>
  <c r="B521" i="12"/>
  <c r="B292" i="9"/>
  <c r="B435" i="12"/>
  <c r="B63" i="12"/>
  <c r="D420" i="12"/>
  <c r="C123" i="12"/>
  <c r="D446" i="12"/>
  <c r="C505" i="12"/>
  <c r="B197" i="12"/>
  <c r="C146" i="9"/>
  <c r="D124" i="12"/>
  <c r="D453" i="12"/>
  <c r="D303" i="12"/>
  <c r="C195" i="12"/>
  <c r="B372" i="9"/>
  <c r="C144" i="12"/>
  <c r="D525" i="12"/>
  <c r="D7" i="9"/>
  <c r="C501" i="12"/>
  <c r="D320" i="12"/>
  <c r="D282" i="9"/>
  <c r="D58" i="12"/>
  <c r="D122" i="9"/>
  <c r="D42" i="12"/>
  <c r="D494" i="12"/>
  <c r="B202" i="12"/>
  <c r="C313" i="12"/>
  <c r="D13" i="9"/>
  <c r="C523" i="9"/>
  <c r="C74" i="12"/>
  <c r="B417" i="9"/>
  <c r="B121" i="12"/>
  <c r="D425" i="12"/>
  <c r="D350" i="12"/>
  <c r="B438" i="12"/>
  <c r="D475" i="9"/>
  <c r="D311" i="9"/>
  <c r="C358" i="12"/>
  <c r="D39" i="9"/>
  <c r="B148" i="12"/>
  <c r="D418" i="12"/>
  <c r="D337" i="9"/>
  <c r="D145" i="9"/>
  <c r="B426" i="9"/>
  <c r="B281" i="12"/>
  <c r="D84" i="12"/>
  <c r="C216" i="9"/>
  <c r="B9" i="12"/>
  <c r="D85" i="12"/>
  <c r="D179" i="12"/>
  <c r="C389" i="9"/>
  <c r="B92" i="12"/>
  <c r="B512" i="12"/>
  <c r="D259" i="12"/>
  <c r="C49" i="12"/>
  <c r="B370" i="9"/>
  <c r="B191" i="9"/>
  <c r="C288" i="12"/>
  <c r="D480" i="12"/>
  <c r="D12" i="12"/>
  <c r="D188" i="12"/>
  <c r="B173" i="12"/>
  <c r="B524" i="9"/>
  <c r="D15" i="9"/>
  <c r="B124" i="9"/>
  <c r="C136" i="9"/>
  <c r="B348" i="12"/>
  <c r="B214" i="12"/>
  <c r="C438" i="12"/>
  <c r="B160" i="12"/>
  <c r="D515" i="12"/>
  <c r="B159" i="12"/>
  <c r="B297" i="9"/>
  <c r="B476" i="12"/>
  <c r="D212" i="12"/>
  <c r="B311" i="12"/>
  <c r="B480" i="9"/>
  <c r="C353" i="12"/>
  <c r="D135" i="9"/>
  <c r="D373" i="12"/>
  <c r="D488" i="9"/>
  <c r="D446" i="9"/>
  <c r="D8" i="12"/>
  <c r="D76" i="12"/>
  <c r="D468" i="9"/>
  <c r="D461" i="12"/>
  <c r="C269" i="12"/>
  <c r="D386" i="9"/>
  <c r="B85" i="12"/>
  <c r="C162" i="12"/>
  <c r="C173" i="12"/>
  <c r="D506" i="12"/>
  <c r="D384" i="12"/>
  <c r="D65" i="12"/>
  <c r="B226" i="9"/>
  <c r="B130" i="9"/>
  <c r="C433" i="9"/>
  <c r="C301" i="9"/>
  <c r="B332" i="9"/>
  <c r="D342" i="12"/>
  <c r="D201" i="12"/>
  <c r="C491" i="9"/>
  <c r="C223" i="12"/>
  <c r="C186" i="12"/>
  <c r="B58" i="12"/>
  <c r="B67" i="12"/>
  <c r="B523" i="12"/>
  <c r="C107" i="12"/>
  <c r="D179" i="9"/>
  <c r="C75" i="12"/>
  <c r="B219" i="9"/>
  <c r="D89" i="12"/>
  <c r="D136" i="9"/>
  <c r="D233" i="12"/>
  <c r="B169" i="9"/>
  <c r="C63" i="9"/>
  <c r="D449" i="9"/>
  <c r="D264" i="12"/>
  <c r="D405" i="9"/>
  <c r="B432" i="9"/>
  <c r="C315" i="12"/>
  <c r="D482" i="9"/>
  <c r="B74" i="9"/>
  <c r="C207" i="9"/>
  <c r="B53" i="12"/>
  <c r="B54" i="9"/>
  <c r="C371" i="9"/>
  <c r="C331" i="12"/>
  <c r="C491" i="12"/>
  <c r="B304" i="12"/>
  <c r="C169" i="9"/>
  <c r="B461" i="9"/>
  <c r="D68" i="12"/>
  <c r="D404" i="9"/>
  <c r="B389" i="12"/>
  <c r="D176" i="12"/>
  <c r="D61" i="12"/>
  <c r="B440" i="9"/>
  <c r="D235" i="9"/>
  <c r="C199" i="12"/>
  <c r="C60" i="9"/>
  <c r="B136" i="9"/>
  <c r="C377" i="12"/>
  <c r="C357" i="12"/>
  <c r="C234" i="12"/>
  <c r="D375" i="12"/>
  <c r="C362" i="12"/>
  <c r="C393" i="12"/>
  <c r="B72" i="12"/>
  <c r="B404" i="12"/>
  <c r="D128" i="12"/>
  <c r="C209" i="12"/>
  <c r="B331" i="12"/>
  <c r="D276" i="12"/>
  <c r="D53" i="9"/>
  <c r="C447" i="12"/>
  <c r="B192" i="12"/>
  <c r="C444" i="12"/>
  <c r="D161" i="12"/>
  <c r="C363" i="9"/>
  <c r="C482" i="9"/>
  <c r="D20" i="9"/>
  <c r="B359" i="12"/>
  <c r="B62" i="12"/>
  <c r="B156" i="12"/>
  <c r="C85" i="12"/>
  <c r="D356" i="9"/>
  <c r="D336" i="12"/>
  <c r="B330" i="12"/>
  <c r="D427" i="9"/>
  <c r="B51" i="9"/>
  <c r="B424" i="12"/>
  <c r="B173" i="9"/>
  <c r="B99" i="9"/>
  <c r="C349" i="12"/>
  <c r="C472" i="9"/>
  <c r="C36" i="12"/>
  <c r="B349" i="12"/>
  <c r="B522" i="12"/>
  <c r="B37" i="12"/>
  <c r="C125" i="12"/>
  <c r="C103" i="9"/>
  <c r="B423" i="12"/>
  <c r="C496" i="12"/>
  <c r="C503" i="12"/>
  <c r="D394" i="12"/>
  <c r="C193" i="12"/>
  <c r="D214" i="12"/>
  <c r="D70" i="9"/>
  <c r="D116" i="12"/>
  <c r="B220" i="12"/>
  <c r="B433" i="9"/>
  <c r="C480" i="12"/>
  <c r="D19" i="12"/>
  <c r="D195" i="12"/>
  <c r="D237" i="9"/>
  <c r="C419" i="12"/>
  <c r="B240" i="9"/>
  <c r="D297" i="12"/>
  <c r="B59" i="12"/>
  <c r="D329" i="12"/>
  <c r="B230" i="12"/>
  <c r="C486" i="12"/>
  <c r="C273" i="9"/>
  <c r="C90" i="12"/>
  <c r="B327" i="12"/>
  <c r="B350" i="9"/>
  <c r="C70" i="12"/>
  <c r="D500" i="9"/>
  <c r="B336" i="12"/>
  <c r="D330" i="12"/>
  <c r="D304" i="9"/>
  <c r="B491" i="12"/>
  <c r="C227" i="12"/>
  <c r="D154" i="9"/>
  <c r="D211" i="9"/>
  <c r="C519" i="12"/>
  <c r="D79" i="12"/>
  <c r="C333" i="12"/>
  <c r="D316" i="12"/>
  <c r="B428" i="12"/>
  <c r="D440" i="12"/>
  <c r="C14" i="9"/>
  <c r="B296" i="12"/>
  <c r="C390" i="9"/>
  <c r="C20" i="9"/>
  <c r="D281" i="9"/>
  <c r="D510" i="12"/>
  <c r="D485" i="9"/>
  <c r="C310" i="9"/>
  <c r="D207" i="12"/>
  <c r="C53" i="9"/>
  <c r="B105" i="9"/>
  <c r="D420" i="9"/>
  <c r="C172" i="12"/>
  <c r="B299" i="9"/>
  <c r="D312" i="9"/>
  <c r="C237" i="9"/>
  <c r="C354" i="9"/>
  <c r="B134" i="9"/>
  <c r="B271" i="12"/>
  <c r="D408" i="12"/>
  <c r="B174" i="9"/>
  <c r="C314" i="9"/>
  <c r="B237" i="9"/>
  <c r="D201" i="9"/>
  <c r="B382" i="12"/>
  <c r="C224" i="9"/>
  <c r="C238" i="9"/>
  <c r="B463" i="12"/>
  <c r="C418" i="12"/>
  <c r="B290" i="12"/>
  <c r="B257" i="12"/>
  <c r="B116" i="9"/>
  <c r="B45" i="12"/>
  <c r="B189" i="12"/>
  <c r="C165" i="12"/>
  <c r="B517" i="9"/>
  <c r="D317" i="9"/>
  <c r="B371" i="12"/>
  <c r="D426" i="12"/>
  <c r="B490" i="9"/>
  <c r="B185" i="9"/>
  <c r="C211" i="9"/>
  <c r="C353" i="9"/>
  <c r="B97" i="9"/>
  <c r="D460" i="12"/>
  <c r="D51" i="12"/>
  <c r="C33" i="12"/>
  <c r="C257" i="9"/>
  <c r="D392" i="9"/>
  <c r="D363" i="9"/>
  <c r="B399" i="9"/>
  <c r="D336" i="9"/>
  <c r="B401" i="9"/>
  <c r="C381" i="12"/>
  <c r="D305" i="12"/>
  <c r="B41" i="9"/>
  <c r="D518" i="12"/>
  <c r="B445" i="12"/>
  <c r="C198" i="12"/>
  <c r="C474" i="9"/>
  <c r="D92" i="12"/>
  <c r="D372" i="12"/>
  <c r="B300" i="12"/>
  <c r="C104" i="12"/>
  <c r="B509" i="9"/>
  <c r="C189" i="12"/>
  <c r="C153" i="9"/>
  <c r="B279" i="9"/>
  <c r="C380" i="9"/>
  <c r="D62" i="9"/>
  <c r="B69" i="9"/>
  <c r="C133" i="12"/>
  <c r="C108" i="9"/>
  <c r="C464" i="9"/>
  <c r="C206" i="12"/>
  <c r="B366" i="9"/>
  <c r="B378" i="9"/>
  <c r="C459" i="9"/>
  <c r="B308" i="12"/>
  <c r="D259" i="9"/>
  <c r="B163" i="9"/>
  <c r="D402" i="9"/>
  <c r="B302" i="12"/>
  <c r="D490" i="12"/>
  <c r="C396" i="9"/>
  <c r="D407" i="9"/>
  <c r="D90" i="9"/>
  <c r="C310" i="12"/>
  <c r="D19" i="9"/>
  <c r="B308" i="9"/>
  <c r="B311" i="9"/>
  <c r="B283" i="9"/>
  <c r="C129" i="9"/>
  <c r="B21" i="12"/>
  <c r="C311" i="9"/>
  <c r="C269" i="9"/>
  <c r="D138" i="9"/>
  <c r="B166" i="9"/>
  <c r="C104" i="9"/>
  <c r="D107" i="12"/>
  <c r="C18" i="12"/>
  <c r="C5" i="12"/>
  <c r="C320" i="12"/>
  <c r="D42" i="9"/>
  <c r="C10" i="9"/>
  <c r="B295" i="9"/>
  <c r="B72" i="9"/>
  <c r="C87" i="9"/>
  <c r="C295" i="9"/>
  <c r="B334" i="9"/>
  <c r="B120" i="9"/>
  <c r="C477" i="9"/>
  <c r="C345" i="9"/>
  <c r="B400" i="9"/>
  <c r="C86" i="12"/>
  <c r="C326" i="9"/>
  <c r="B276" i="12"/>
  <c r="B393" i="9"/>
  <c r="D374" i="9"/>
  <c r="D365" i="12"/>
  <c r="D193" i="12"/>
  <c r="C512" i="9"/>
  <c r="D310" i="12"/>
  <c r="D47" i="9"/>
  <c r="C235" i="9"/>
  <c r="B482" i="9"/>
  <c r="B145" i="12"/>
  <c r="D284" i="9"/>
  <c r="D460" i="9"/>
  <c r="C387" i="9"/>
  <c r="C337" i="9"/>
  <c r="B475" i="9"/>
  <c r="D361" i="9"/>
  <c r="B416" i="9"/>
  <c r="C282" i="9"/>
  <c r="C384" i="9"/>
  <c r="B176" i="12"/>
  <c r="D97" i="9"/>
  <c r="C228" i="9"/>
  <c r="B503" i="12"/>
  <c r="D191" i="9"/>
  <c r="D414" i="9"/>
  <c r="C520" i="9"/>
  <c r="C478" i="9"/>
  <c r="C48" i="9"/>
  <c r="C21" i="12"/>
  <c r="C32" i="9"/>
  <c r="D260" i="12"/>
  <c r="B376" i="9"/>
  <c r="D491" i="9"/>
  <c r="C262" i="12"/>
  <c r="D32" i="9"/>
  <c r="C515" i="12"/>
  <c r="B375" i="9"/>
  <c r="D295" i="12"/>
  <c r="D227" i="9"/>
  <c r="B446" i="9"/>
  <c r="D235" i="12"/>
  <c r="C12" i="12"/>
  <c r="C313" i="9"/>
  <c r="B287" i="12"/>
  <c r="B331" i="9"/>
  <c r="D484" i="9"/>
  <c r="D130" i="12"/>
  <c r="B237" i="12"/>
  <c r="D432" i="9"/>
  <c r="B431" i="12"/>
  <c r="D366" i="12"/>
  <c r="D109" i="9"/>
  <c r="B15" i="12"/>
  <c r="D258" i="9"/>
  <c r="B29" i="9"/>
  <c r="C146" i="12"/>
  <c r="B16" i="9"/>
  <c r="D112" i="9"/>
  <c r="B516" i="9"/>
  <c r="C498" i="9"/>
  <c r="B511" i="9"/>
  <c r="B249" i="9"/>
  <c r="B155" i="12"/>
  <c r="C132" i="9"/>
  <c r="C270" i="9"/>
  <c r="D18" i="9"/>
  <c r="C232" i="12"/>
  <c r="B408" i="12"/>
  <c r="B168" i="12"/>
  <c r="C399" i="12"/>
  <c r="D243" i="12"/>
  <c r="C335" i="12"/>
  <c r="B354" i="9"/>
  <c r="C169" i="12"/>
  <c r="B231" i="12"/>
  <c r="B176" i="9"/>
  <c r="B252" i="12"/>
  <c r="C410" i="9"/>
  <c r="D441" i="9"/>
  <c r="D28" i="9"/>
  <c r="B499" i="12"/>
  <c r="D291" i="12"/>
  <c r="C473" i="9"/>
  <c r="B153" i="9"/>
  <c r="C516" i="12"/>
  <c r="C486" i="9"/>
  <c r="B304" i="9"/>
  <c r="D302" i="9"/>
  <c r="D141" i="12"/>
  <c r="D332" i="12"/>
  <c r="C277" i="12"/>
  <c r="D327" i="9"/>
  <c r="B493" i="9"/>
  <c r="B299" i="12"/>
  <c r="B321" i="9"/>
  <c r="B388" i="12"/>
  <c r="B82" i="12"/>
  <c r="C9" i="12"/>
  <c r="C412" i="9"/>
  <c r="D391" i="9"/>
  <c r="D249" i="9"/>
  <c r="B295" i="12"/>
  <c r="D46" i="12"/>
  <c r="D376" i="12"/>
  <c r="D498" i="9"/>
  <c r="C180" i="9"/>
  <c r="D229" i="12"/>
  <c r="D17" i="9"/>
  <c r="B120" i="12"/>
  <c r="B352" i="12"/>
  <c r="D342" i="9"/>
  <c r="C456" i="12"/>
  <c r="C488" i="12"/>
  <c r="B223" i="9"/>
  <c r="D361" i="12"/>
  <c r="D435" i="9"/>
  <c r="C291" i="12"/>
  <c r="C24" i="12"/>
  <c r="D522" i="12"/>
  <c r="C405" i="9"/>
  <c r="C435" i="9"/>
  <c r="D190" i="12"/>
  <c r="C301" i="12"/>
  <c r="D104" i="12"/>
  <c r="D232" i="9"/>
  <c r="B147" i="9"/>
  <c r="B485" i="9"/>
  <c r="B215" i="9"/>
  <c r="C263" i="9"/>
  <c r="C229" i="9"/>
  <c r="D123" i="9"/>
  <c r="D228" i="12"/>
  <c r="D220" i="12"/>
  <c r="C52" i="9"/>
  <c r="C184" i="9"/>
  <c r="D502" i="9"/>
  <c r="D187" i="12"/>
  <c r="D22" i="9"/>
  <c r="C170" i="12"/>
  <c r="D360" i="9"/>
  <c r="B94" i="12"/>
  <c r="D52" i="12"/>
  <c r="D221" i="12"/>
  <c r="C68" i="9"/>
  <c r="B34" i="9"/>
  <c r="C121" i="9"/>
  <c r="C290" i="9"/>
  <c r="B345" i="12"/>
  <c r="B84" i="12"/>
  <c r="D370" i="9"/>
  <c r="C221" i="12"/>
  <c r="D214" i="9"/>
  <c r="C274" i="12"/>
  <c r="B270" i="12"/>
  <c r="C126" i="12"/>
  <c r="C478" i="12"/>
  <c r="D457" i="9"/>
  <c r="B175" i="9"/>
  <c r="D114" i="12"/>
  <c r="C277" i="9"/>
  <c r="C293" i="12"/>
  <c r="B44" i="9"/>
  <c r="B338" i="12"/>
  <c r="B188" i="9"/>
  <c r="D306" i="12"/>
  <c r="C404" i="12"/>
  <c r="B496" i="9"/>
  <c r="D496" i="12"/>
  <c r="B325" i="12"/>
  <c r="B71" i="12"/>
  <c r="D424" i="12"/>
  <c r="C45" i="9"/>
  <c r="C448" i="12"/>
  <c r="B122" i="12"/>
  <c r="B437" i="9"/>
  <c r="B356" i="9"/>
  <c r="B390" i="12"/>
  <c r="C244" i="12"/>
  <c r="B216" i="9"/>
  <c r="C265" i="9"/>
  <c r="D26" i="9"/>
  <c r="C137" i="9"/>
  <c r="B411" i="9"/>
  <c r="C116" i="12"/>
  <c r="B429" i="12"/>
  <c r="D434" i="9"/>
  <c r="D418" i="9"/>
  <c r="D448" i="9"/>
  <c r="C490" i="12"/>
  <c r="B226" i="12"/>
  <c r="B175" i="12"/>
  <c r="B360" i="12"/>
  <c r="C149" i="12"/>
  <c r="D279" i="12"/>
  <c r="D279" i="9"/>
  <c r="D222" i="12"/>
  <c r="D25" i="9"/>
  <c r="C31" i="12"/>
  <c r="B65" i="9"/>
  <c r="D50" i="9"/>
  <c r="D369" i="9"/>
  <c r="D182" i="12"/>
  <c r="B122" i="9"/>
  <c r="D94" i="12"/>
  <c r="B98" i="12"/>
  <c r="C344" i="12"/>
  <c r="C430" i="9"/>
  <c r="D455" i="9"/>
  <c r="B142" i="9"/>
  <c r="D229" i="9"/>
  <c r="D178" i="12"/>
  <c r="B205" i="9"/>
  <c r="D101" i="9"/>
  <c r="D520" i="9"/>
  <c r="B51" i="12"/>
  <c r="B335" i="9"/>
  <c r="C509" i="12"/>
  <c r="C392" i="9"/>
  <c r="B286" i="9"/>
  <c r="C29" i="9"/>
  <c r="D245" i="9"/>
  <c r="C166" i="12"/>
  <c r="C302" i="12"/>
  <c r="C30" i="12"/>
  <c r="B277" i="12"/>
  <c r="D67" i="9"/>
  <c r="D375" i="9"/>
  <c r="C474" i="12"/>
  <c r="D283" i="9"/>
  <c r="C406" i="12"/>
  <c r="C172" i="9"/>
  <c r="D184" i="12"/>
  <c r="C20" i="12"/>
  <c r="C114" i="12"/>
  <c r="B297" i="12"/>
  <c r="C243" i="12"/>
  <c r="C76" i="9"/>
  <c r="C109" i="9"/>
  <c r="C133" i="9"/>
  <c r="B506" i="9"/>
  <c r="B61" i="9"/>
  <c r="B87" i="9"/>
  <c r="D100" i="12"/>
  <c r="B210" i="9"/>
  <c r="C487" i="12"/>
  <c r="D322" i="9"/>
  <c r="C451" i="12"/>
  <c r="C28" i="9"/>
  <c r="B449" i="9"/>
  <c r="D262" i="9"/>
  <c r="B392" i="12"/>
  <c r="B137" i="12"/>
  <c r="B170" i="12"/>
  <c r="D367" i="9"/>
  <c r="B480" i="12"/>
  <c r="B138" i="9"/>
  <c r="B334" i="12"/>
  <c r="B81" i="9"/>
  <c r="D303" i="9"/>
  <c r="D175" i="9"/>
  <c r="B219" i="12"/>
  <c r="B428" i="9"/>
  <c r="C235" i="12"/>
  <c r="B425" i="12"/>
  <c r="C459" i="12"/>
  <c r="D403" i="9"/>
  <c r="D406" i="12"/>
  <c r="B412" i="9"/>
  <c r="B89" i="12"/>
  <c r="B249" i="12"/>
  <c r="D291" i="9"/>
  <c r="C507" i="9"/>
  <c r="D286" i="9"/>
  <c r="C395" i="12"/>
  <c r="B36" i="12"/>
  <c r="C53" i="12"/>
  <c r="D216" i="12"/>
  <c r="D380" i="12"/>
  <c r="B200" i="12"/>
  <c r="D34" i="9"/>
  <c r="B342" i="9"/>
  <c r="C201" i="9"/>
  <c r="C267" i="12"/>
  <c r="D127" i="9"/>
  <c r="B524" i="12"/>
  <c r="D254" i="12"/>
  <c r="C519" i="9"/>
  <c r="B351" i="12"/>
  <c r="D31" i="12"/>
  <c r="D145" i="12"/>
  <c r="C388" i="9"/>
  <c r="C215" i="9"/>
  <c r="D508" i="12"/>
  <c r="C75" i="9"/>
  <c r="C463" i="9"/>
  <c r="D474" i="12"/>
  <c r="B499" i="9"/>
  <c r="B129" i="9"/>
  <c r="B384" i="9"/>
  <c r="B406" i="9"/>
  <c r="D350" i="9"/>
  <c r="D45" i="12"/>
  <c r="B19" i="9"/>
  <c r="C178" i="9"/>
  <c r="D91" i="9"/>
  <c r="C225" i="12"/>
  <c r="B268" i="9"/>
  <c r="C148" i="9"/>
  <c r="D298" i="9"/>
  <c r="D193" i="9"/>
  <c r="C48" i="12"/>
  <c r="C204" i="9"/>
  <c r="B163" i="12"/>
  <c r="C410" i="12"/>
  <c r="C334" i="12"/>
  <c r="B126" i="9"/>
  <c r="D468" i="12"/>
  <c r="D69" i="9"/>
  <c r="C401" i="12"/>
  <c r="C108" i="12"/>
  <c r="B230" i="9"/>
  <c r="D415" i="9"/>
  <c r="C496" i="9"/>
  <c r="D369" i="12"/>
  <c r="C275" i="12"/>
  <c r="D382" i="12"/>
  <c r="C125" i="9"/>
  <c r="D38" i="9"/>
  <c r="D280" i="12"/>
  <c r="B203" i="9"/>
  <c r="C192" i="9"/>
  <c r="D378" i="12"/>
  <c r="D348" i="12"/>
  <c r="D107" i="9"/>
  <c r="B30" i="12"/>
  <c r="B62" i="9"/>
  <c r="B187" i="12"/>
  <c r="B29" i="12"/>
  <c r="D423" i="9"/>
  <c r="C466" i="9"/>
  <c r="D290" i="12"/>
  <c r="D96" i="9"/>
  <c r="D111" i="9"/>
  <c r="D170" i="12"/>
  <c r="B64" i="12"/>
  <c r="B200" i="9"/>
  <c r="B273" i="9"/>
  <c r="D296" i="9"/>
  <c r="D219" i="12"/>
  <c r="D242" i="12"/>
  <c r="D185" i="12"/>
  <c r="C350" i="12"/>
  <c r="C465" i="9"/>
  <c r="C186" i="9"/>
  <c r="B448" i="12"/>
  <c r="B128" i="9"/>
  <c r="D278" i="9"/>
  <c r="D78" i="9"/>
  <c r="D206" i="9"/>
  <c r="B104" i="9"/>
  <c r="B355" i="12"/>
  <c r="C495" i="9"/>
  <c r="D27" i="9"/>
  <c r="D470" i="9"/>
  <c r="D426" i="9"/>
  <c r="B111" i="12"/>
  <c r="C355" i="9"/>
  <c r="B267" i="12"/>
  <c r="C181" i="9"/>
  <c r="B238" i="12"/>
  <c r="B422" i="9"/>
  <c r="C168" i="12"/>
  <c r="D513" i="12"/>
  <c r="C99" i="9"/>
  <c r="B5" i="9"/>
  <c r="D142" i="9"/>
  <c r="C198" i="9"/>
  <c r="B362" i="9"/>
  <c r="D294" i="9"/>
  <c r="B466" i="12"/>
  <c r="C93" i="12"/>
  <c r="B154" i="9"/>
  <c r="B380" i="12"/>
  <c r="D364" i="9"/>
  <c r="C518" i="12"/>
  <c r="B7" i="12"/>
  <c r="C457" i="9"/>
  <c r="D355" i="9"/>
  <c r="D73" i="9"/>
  <c r="D484" i="12"/>
  <c r="B286" i="12"/>
  <c r="C464" i="12"/>
  <c r="B78" i="12"/>
  <c r="D150" i="12"/>
  <c r="B323" i="9"/>
  <c r="C101" i="12"/>
  <c r="B192" i="9"/>
  <c r="B52" i="12"/>
  <c r="D92" i="9"/>
  <c r="B504" i="12"/>
  <c r="B252" i="9"/>
  <c r="B386" i="9"/>
  <c r="D198" i="9"/>
  <c r="C249" i="9"/>
  <c r="D105" i="9"/>
  <c r="B382" i="9"/>
  <c r="B132" i="9"/>
  <c r="B344" i="12"/>
  <c r="C308" i="12"/>
  <c r="B315" i="9"/>
  <c r="B35" i="9"/>
  <c r="D156" i="12"/>
  <c r="B359" i="9"/>
  <c r="D432" i="12"/>
  <c r="C303" i="9"/>
  <c r="C161" i="9"/>
  <c r="D280" i="9"/>
  <c r="B258" i="12"/>
  <c r="C203" i="9"/>
  <c r="C190" i="12"/>
  <c r="D246" i="9"/>
  <c r="D31" i="9"/>
  <c r="B165" i="9"/>
  <c r="D439" i="9"/>
  <c r="B204" i="12"/>
  <c r="C424" i="9"/>
  <c r="D200" i="12"/>
  <c r="D381" i="9"/>
  <c r="D96" i="12"/>
  <c r="D464" i="12"/>
  <c r="C64" i="9"/>
  <c r="D134" i="12"/>
  <c r="C468" i="9"/>
  <c r="D225" i="12"/>
  <c r="C158" i="12"/>
  <c r="D347" i="12"/>
  <c r="C171" i="9"/>
  <c r="C156" i="12"/>
  <c r="C249" i="12"/>
  <c r="C9" i="9"/>
  <c r="D516" i="9"/>
  <c r="C319" i="12"/>
  <c r="B495" i="12"/>
  <c r="B224" i="12"/>
  <c r="D292" i="9"/>
  <c r="C193" i="9"/>
  <c r="B44" i="12"/>
  <c r="B481" i="9"/>
  <c r="B193" i="12"/>
  <c r="B155" i="9"/>
  <c r="C43" i="9"/>
  <c r="B316" i="9"/>
  <c r="D88" i="9"/>
  <c r="C36" i="9"/>
  <c r="B147" i="12"/>
  <c r="D514" i="9"/>
  <c r="D329" i="9"/>
  <c r="C17" i="9"/>
  <c r="C294" i="12"/>
  <c r="B340" i="12"/>
  <c r="B158" i="12"/>
  <c r="C42" i="12"/>
  <c r="B291" i="9"/>
  <c r="B361" i="9"/>
  <c r="D345" i="9"/>
  <c r="D425" i="9"/>
  <c r="B376" i="12"/>
  <c r="D11" i="9"/>
  <c r="B347" i="9"/>
  <c r="D208" i="9"/>
  <c r="B118" i="12"/>
  <c r="C128" i="9"/>
  <c r="C451" i="9"/>
  <c r="D407" i="12"/>
  <c r="C327" i="9"/>
  <c r="D215" i="9"/>
  <c r="C489" i="12"/>
  <c r="C418" i="9"/>
  <c r="D162" i="12"/>
  <c r="C324" i="9"/>
  <c r="C477" i="12"/>
  <c r="B258" i="9"/>
  <c r="B409" i="9"/>
  <c r="D146" i="9"/>
  <c r="C306" i="9"/>
  <c r="D188" i="9"/>
  <c r="B492" i="9"/>
  <c r="B7" i="9"/>
  <c r="D149" i="12"/>
  <c r="C379" i="9"/>
  <c r="C368" i="9"/>
  <c r="B502" i="9"/>
  <c r="B259" i="12"/>
  <c r="B100" i="12"/>
  <c r="C514" i="12"/>
  <c r="D185" i="9"/>
  <c r="D257" i="12"/>
  <c r="B353" i="9"/>
  <c r="D44" i="12"/>
  <c r="D410" i="9"/>
  <c r="B434" i="12"/>
  <c r="C317" i="12"/>
  <c r="C180" i="12"/>
  <c r="C372" i="12"/>
  <c r="C469" i="12"/>
  <c r="B490" i="12"/>
  <c r="B183" i="9"/>
  <c r="C259" i="12"/>
  <c r="B345" i="9"/>
  <c r="B455" i="12"/>
  <c r="D120" i="12"/>
  <c r="B340" i="9"/>
  <c r="C437" i="9"/>
  <c r="D89" i="9"/>
  <c r="B191" i="12"/>
  <c r="C365" i="12"/>
  <c r="C111" i="9"/>
  <c r="D419" i="9"/>
  <c r="C79" i="12"/>
  <c r="D362" i="12"/>
  <c r="B68" i="9"/>
  <c r="D153" i="12"/>
  <c r="C493" i="9"/>
  <c r="C233" i="12"/>
  <c r="D438" i="9"/>
  <c r="C91" i="9"/>
  <c r="B164" i="12"/>
  <c r="D225" i="9"/>
  <c r="C388" i="12"/>
  <c r="B394" i="9"/>
  <c r="D64" i="9"/>
  <c r="B383" i="9"/>
  <c r="D453" i="9"/>
  <c r="B106" i="9"/>
  <c r="B193" i="9"/>
  <c r="D247" i="9"/>
  <c r="C157" i="9"/>
  <c r="D113" i="9"/>
  <c r="C94" i="9"/>
  <c r="C289" i="12"/>
  <c r="D208" i="12"/>
  <c r="C413" i="12"/>
  <c r="C329" i="12"/>
  <c r="B335" i="12"/>
  <c r="B516" i="12"/>
  <c r="C233" i="9"/>
  <c r="C296" i="9"/>
  <c r="D286" i="12"/>
  <c r="B287" i="9"/>
  <c r="D287" i="9"/>
  <c r="D212" i="9"/>
  <c r="D444" i="9"/>
  <c r="C425" i="12"/>
  <c r="C174" i="9"/>
  <c r="C77" i="9"/>
  <c r="C121" i="12"/>
  <c r="C78" i="9"/>
  <c r="B271" i="9"/>
  <c r="B157" i="12"/>
  <c r="D115" i="12"/>
  <c r="D242" i="9"/>
  <c r="B371" i="9"/>
  <c r="B203" i="12"/>
  <c r="D335" i="12"/>
  <c r="C268" i="12"/>
  <c r="B250" i="9"/>
  <c r="C143" i="9"/>
  <c r="C400" i="12"/>
  <c r="B318" i="9"/>
  <c r="C95" i="9"/>
  <c r="C145" i="9"/>
  <c r="B488" i="9"/>
  <c r="B49" i="12"/>
  <c r="B212" i="12"/>
  <c r="C231" i="12"/>
  <c r="C441" i="9"/>
  <c r="D151" i="12"/>
  <c r="D412" i="9"/>
  <c r="B284" i="9"/>
  <c r="C352" i="12"/>
  <c r="B288" i="9"/>
  <c r="B241" i="12"/>
  <c r="C17" i="12"/>
  <c r="B218" i="9"/>
  <c r="B79" i="9"/>
  <c r="B269" i="9"/>
  <c r="D364" i="12"/>
  <c r="D500" i="12"/>
  <c r="D313" i="9"/>
  <c r="C356" i="12"/>
  <c r="C251" i="9"/>
  <c r="C465" i="12"/>
  <c r="C467" i="12"/>
  <c r="B257" i="9"/>
  <c r="B211" i="9"/>
  <c r="D199" i="12"/>
  <c r="D172" i="9"/>
  <c r="D349" i="9"/>
  <c r="D75" i="9"/>
  <c r="D431" i="9"/>
  <c r="B171" i="12"/>
  <c r="C142" i="12"/>
  <c r="C90" i="9"/>
  <c r="D128" i="9"/>
  <c r="B413" i="9"/>
  <c r="C201" i="12"/>
  <c r="D324" i="12"/>
  <c r="D222" i="9"/>
  <c r="C173" i="9"/>
  <c r="B43" i="12"/>
  <c r="C236" i="12"/>
  <c r="D315" i="9"/>
  <c r="B135" i="12"/>
  <c r="B438" i="9"/>
  <c r="D250" i="12"/>
  <c r="B162" i="9"/>
  <c r="D205" i="9"/>
  <c r="B509" i="12"/>
  <c r="C409" i="12"/>
  <c r="C46" i="12"/>
  <c r="B285" i="9"/>
  <c r="C304" i="9"/>
  <c r="B506" i="12"/>
  <c r="D81" i="9"/>
  <c r="C31" i="9"/>
  <c r="B515" i="9"/>
  <c r="C525" i="9"/>
  <c r="D308" i="9"/>
  <c r="D281" i="12"/>
  <c r="D338" i="12"/>
  <c r="B363" i="12"/>
  <c r="D131" i="12"/>
  <c r="C72" i="9"/>
  <c r="D391" i="12"/>
  <c r="C44" i="12"/>
  <c r="C370" i="9"/>
  <c r="D400" i="9"/>
  <c r="C359" i="9"/>
  <c r="C314" i="12"/>
  <c r="C431" i="12"/>
  <c r="C309" i="9"/>
  <c r="B397" i="9"/>
  <c r="D6" i="9"/>
  <c r="B20" i="12"/>
  <c r="D289" i="9"/>
  <c r="B23" i="12"/>
  <c r="B116" i="12"/>
  <c r="D82" i="12"/>
  <c r="C98" i="12"/>
  <c r="C422" i="12"/>
  <c r="C217" i="12"/>
  <c r="D75" i="12"/>
  <c r="D523" i="12"/>
  <c r="D455" i="12"/>
  <c r="C328" i="12"/>
  <c r="D129" i="9"/>
  <c r="D152" i="9"/>
  <c r="B525" i="12"/>
  <c r="B391" i="9"/>
  <c r="B131" i="9"/>
  <c r="B50" i="9"/>
  <c r="C342" i="12"/>
  <c r="B402" i="9"/>
  <c r="B362" i="12"/>
  <c r="D163" i="9"/>
  <c r="D57" i="9"/>
  <c r="C453" i="9"/>
  <c r="C386" i="9"/>
  <c r="B277" i="9"/>
  <c r="D215" i="12"/>
  <c r="C26" i="12"/>
  <c r="B235" i="12"/>
  <c r="B198" i="9"/>
  <c r="D140" i="12"/>
  <c r="C23" i="12"/>
  <c r="B355" i="9"/>
  <c r="C416" i="9"/>
  <c r="C188" i="9"/>
  <c r="B229" i="12"/>
  <c r="C6" i="12"/>
  <c r="D395" i="12"/>
  <c r="D445" i="9"/>
  <c r="C359" i="12"/>
  <c r="B91" i="9"/>
  <c r="C100" i="12"/>
  <c r="C510" i="9"/>
  <c r="B24" i="12"/>
  <c r="C200" i="9"/>
  <c r="D380" i="9"/>
  <c r="C122" i="9"/>
  <c r="B144" i="9"/>
  <c r="B457" i="9"/>
  <c r="D45" i="9"/>
  <c r="B94" i="9"/>
  <c r="B425" i="9"/>
  <c r="C484" i="9"/>
  <c r="B189" i="9"/>
  <c r="B256" i="9"/>
  <c r="B107" i="12"/>
  <c r="D506" i="9"/>
  <c r="B186" i="12"/>
  <c r="C256" i="12"/>
  <c r="B267" i="9"/>
  <c r="C5" i="9"/>
  <c r="D331" i="12"/>
  <c r="C376" i="9"/>
  <c r="B115" i="9"/>
  <c r="B461" i="12"/>
  <c r="B314" i="12"/>
  <c r="C54" i="12"/>
  <c r="C284" i="12"/>
  <c r="D513" i="9"/>
  <c r="C383" i="9"/>
  <c r="B263" i="12"/>
  <c r="D217" i="12"/>
  <c r="D183" i="9"/>
  <c r="B437" i="12"/>
  <c r="B281" i="9"/>
  <c r="D524" i="9"/>
  <c r="C375" i="12"/>
  <c r="B63" i="9"/>
  <c r="D410" i="12"/>
  <c r="C132" i="12"/>
  <c r="D399" i="12"/>
  <c r="D332" i="9"/>
  <c r="C263" i="12"/>
  <c r="C59" i="12"/>
  <c r="C294" i="9"/>
  <c r="D209" i="9"/>
  <c r="D94" i="9"/>
  <c r="B178" i="9"/>
  <c r="B58" i="9"/>
  <c r="D10" i="12"/>
  <c r="C461" i="12"/>
  <c r="C306" i="12"/>
  <c r="C288" i="9"/>
  <c r="B261" i="12"/>
  <c r="B220" i="9"/>
  <c r="C127" i="9"/>
  <c r="D240" i="9"/>
  <c r="C293" i="9"/>
  <c r="B279" i="12"/>
  <c r="B365" i="12"/>
  <c r="B179" i="12"/>
  <c r="C317" i="9"/>
  <c r="B322" i="9"/>
  <c r="B109" i="12"/>
  <c r="C258" i="9"/>
  <c r="B168" i="9"/>
  <c r="D17" i="12"/>
  <c r="B450" i="12"/>
  <c r="D196" i="12"/>
  <c r="C322" i="9"/>
  <c r="C115" i="9"/>
  <c r="C120" i="9"/>
  <c r="C217" i="9"/>
  <c r="B260" i="9"/>
  <c r="C343" i="9"/>
  <c r="B305" i="12"/>
  <c r="B440" i="12"/>
  <c r="B93" i="12"/>
  <c r="D206" i="12"/>
  <c r="C137" i="12"/>
  <c r="C426" i="12"/>
  <c r="B243" i="12"/>
  <c r="C187" i="12"/>
  <c r="B413" i="12"/>
  <c r="D412" i="12"/>
  <c r="B158" i="9"/>
  <c r="B353" i="12"/>
  <c r="D335" i="9"/>
  <c r="B20" i="9"/>
  <c r="D349" i="12"/>
  <c r="C285" i="12"/>
  <c r="C7" i="12"/>
  <c r="B69" i="12"/>
  <c r="B377" i="9"/>
  <c r="B373" i="12"/>
  <c r="C373" i="9"/>
  <c r="B154" i="12"/>
  <c r="B396" i="12"/>
  <c r="D108" i="9"/>
  <c r="D48" i="9"/>
  <c r="C205" i="12"/>
  <c r="D295" i="9"/>
  <c r="B213" i="9"/>
  <c r="D445" i="12"/>
  <c r="D63" i="9"/>
  <c r="D270" i="12"/>
  <c r="C167" i="9"/>
  <c r="C243" i="9"/>
  <c r="D165" i="9"/>
  <c r="D35" i="12"/>
  <c r="B70" i="12"/>
  <c r="C25" i="9"/>
  <c r="C261" i="9"/>
  <c r="C199" i="9"/>
  <c r="D341" i="12"/>
  <c r="B11" i="12"/>
  <c r="B347" i="12"/>
  <c r="D464" i="9"/>
  <c r="D192" i="12"/>
  <c r="C127" i="12"/>
  <c r="B251" i="12"/>
  <c r="C356" i="9"/>
  <c r="C439" i="12"/>
  <c r="B410" i="12"/>
  <c r="D247" i="12"/>
  <c r="D316" i="9"/>
  <c r="C56" i="9"/>
  <c r="B479" i="12"/>
  <c r="C357" i="9"/>
  <c r="D239" i="9"/>
  <c r="B426" i="12"/>
  <c r="D148" i="9"/>
  <c r="C305" i="9"/>
  <c r="C329" i="9"/>
  <c r="B222" i="9"/>
  <c r="D22" i="12"/>
  <c r="D132" i="12"/>
  <c r="B127" i="9"/>
  <c r="B427" i="12"/>
  <c r="D481" i="12"/>
  <c r="B146" i="9"/>
  <c r="B339" i="12"/>
  <c r="B342" i="12"/>
  <c r="C130" i="9"/>
  <c r="C287" i="12"/>
  <c r="B439" i="12"/>
  <c r="C307" i="9"/>
  <c r="C402" i="9"/>
  <c r="B139" i="12"/>
  <c r="C40" i="9"/>
  <c r="C88" i="12"/>
  <c r="B483" i="9"/>
  <c r="C241" i="9"/>
  <c r="D50" i="12"/>
  <c r="D469" i="12"/>
  <c r="B444" i="12"/>
  <c r="B214" i="9"/>
  <c r="B148" i="9"/>
  <c r="D233" i="9"/>
  <c r="D436" i="9"/>
  <c r="B242" i="9"/>
  <c r="D480" i="9"/>
  <c r="D501" i="9"/>
  <c r="B324" i="9"/>
  <c r="C338" i="12"/>
  <c r="D473" i="9"/>
  <c r="C511" i="9"/>
  <c r="D304" i="12"/>
  <c r="B497" i="9"/>
  <c r="B98" i="9"/>
  <c r="B211" i="12"/>
  <c r="B513" i="9"/>
  <c r="D160" i="12"/>
  <c r="C318" i="9"/>
  <c r="B149" i="9"/>
  <c r="C129" i="12"/>
  <c r="D88" i="12"/>
  <c r="B27" i="12"/>
  <c r="D285" i="9"/>
  <c r="C485" i="9"/>
  <c r="C139" i="9"/>
  <c r="B239" i="12"/>
  <c r="B322" i="12"/>
  <c r="D390" i="9"/>
  <c r="C436" i="9"/>
  <c r="D487" i="12"/>
  <c r="D36" i="9"/>
  <c r="C336" i="9"/>
  <c r="B274" i="9"/>
  <c r="B134" i="12"/>
  <c r="C97" i="12"/>
  <c r="D173" i="12"/>
  <c r="D476" i="12"/>
  <c r="D262" i="12"/>
  <c r="C192" i="12"/>
  <c r="B523" i="9"/>
  <c r="C452" i="12"/>
  <c r="C114" i="9"/>
  <c r="C259" i="9"/>
  <c r="B349" i="9"/>
  <c r="D267" i="9"/>
  <c r="B465" i="12"/>
  <c r="D220" i="9"/>
  <c r="C65" i="12"/>
  <c r="B40" i="9"/>
  <c r="B346" i="9"/>
  <c r="B338" i="9"/>
  <c r="B346" i="12"/>
  <c r="C160" i="12"/>
  <c r="D252" i="9"/>
  <c r="D60" i="12"/>
  <c r="D522" i="9"/>
  <c r="C236" i="9"/>
  <c r="D181" i="9"/>
  <c r="C50" i="12"/>
  <c r="C271" i="12"/>
  <c r="C254" i="9"/>
  <c r="D105" i="12"/>
  <c r="C77" i="12"/>
  <c r="C448" i="9"/>
  <c r="B454" i="9"/>
  <c r="D393" i="9"/>
  <c r="B293" i="9"/>
  <c r="D189" i="12"/>
  <c r="D234" i="9"/>
  <c r="B96" i="12"/>
  <c r="D54" i="9"/>
  <c r="D269" i="12"/>
  <c r="B380" i="9"/>
  <c r="B407" i="9"/>
  <c r="B491" i="9"/>
  <c r="D277" i="12"/>
  <c r="B92" i="9"/>
  <c r="D167" i="12"/>
  <c r="B317" i="12"/>
  <c r="B137" i="9"/>
  <c r="B397" i="12"/>
  <c r="C358" i="9"/>
  <c r="C367" i="12"/>
  <c r="B74" i="12"/>
  <c r="C264" i="12"/>
  <c r="B22" i="12"/>
  <c r="B385" i="9"/>
  <c r="B386" i="12"/>
  <c r="C257" i="12"/>
  <c r="C417" i="9"/>
  <c r="C524" i="12"/>
  <c r="B13" i="9"/>
  <c r="B434" i="9"/>
  <c r="B459" i="9"/>
  <c r="C511" i="12"/>
  <c r="D24" i="9"/>
  <c r="D30" i="12"/>
  <c r="C59" i="9"/>
  <c r="B274" i="12"/>
  <c r="B247" i="9"/>
  <c r="D102" i="9"/>
  <c r="C6" i="9"/>
  <c r="B216" i="12"/>
  <c r="B41" i="12"/>
  <c r="D246" i="12"/>
  <c r="B306" i="9"/>
  <c r="C136" i="12"/>
  <c r="B103" i="9"/>
  <c r="D452" i="12"/>
  <c r="B433" i="12"/>
  <c r="B489" i="9"/>
  <c r="D268" i="9"/>
  <c r="B140" i="12"/>
  <c r="C505" i="9"/>
  <c r="B514" i="12"/>
  <c r="C446" i="9"/>
  <c r="C276" i="9"/>
  <c r="D501" i="12"/>
  <c r="B206" i="9"/>
  <c r="B365" i="9"/>
  <c r="B100" i="9"/>
  <c r="D244" i="12"/>
  <c r="C134" i="12"/>
  <c r="C91" i="12"/>
  <c r="C406" i="9"/>
  <c r="D159" i="9"/>
  <c r="D340" i="9"/>
  <c r="D457" i="12"/>
  <c r="B498" i="9"/>
  <c r="B136" i="12"/>
  <c r="D226" i="9"/>
  <c r="C372" i="9"/>
  <c r="C72" i="12"/>
  <c r="C485" i="12"/>
  <c r="C112" i="9"/>
  <c r="C305" i="12"/>
  <c r="D497" i="9"/>
  <c r="B337" i="9"/>
  <c r="B379" i="9"/>
  <c r="C367" i="9"/>
  <c r="C44" i="9"/>
  <c r="D171" i="9"/>
  <c r="D5" i="9"/>
  <c r="D476" i="9"/>
  <c r="D387" i="12"/>
  <c r="C131" i="9"/>
  <c r="C427" i="9"/>
  <c r="D119" i="9"/>
  <c r="B201" i="12"/>
  <c r="B5" i="12"/>
  <c r="C239" i="9"/>
  <c r="C55" i="9"/>
  <c r="B188" i="12"/>
  <c r="B28" i="9"/>
  <c r="D392" i="12"/>
  <c r="B8" i="9"/>
  <c r="B84" i="9"/>
  <c r="C16" i="12"/>
  <c r="B109" i="9"/>
  <c r="D416" i="9"/>
  <c r="C299" i="9"/>
  <c r="D139" i="12"/>
  <c r="D65" i="9"/>
  <c r="D80" i="12"/>
  <c r="B232" i="12"/>
  <c r="D521" i="12"/>
  <c r="B369" i="9"/>
  <c r="D373" i="9"/>
  <c r="B113" i="9"/>
  <c r="C135" i="12"/>
  <c r="D338" i="9"/>
  <c r="C27" i="12"/>
  <c r="B489" i="12"/>
  <c r="B472" i="9"/>
  <c r="B190" i="12"/>
  <c r="D177" i="9"/>
  <c r="B151" i="12"/>
  <c r="D257" i="9"/>
  <c r="B227" i="9"/>
  <c r="B70" i="9"/>
  <c r="B364" i="9"/>
  <c r="C157" i="12"/>
  <c r="B477" i="9"/>
  <c r="C272" i="9"/>
  <c r="D371" i="9"/>
  <c r="D344" i="9"/>
  <c r="D151" i="9"/>
  <c r="B460" i="9"/>
  <c r="C92" i="9"/>
  <c r="C434" i="9"/>
  <c r="C497" i="9"/>
  <c r="D359" i="12"/>
  <c r="D150" i="9"/>
  <c r="C197" i="9"/>
  <c r="C444" i="9"/>
  <c r="D196" i="9"/>
  <c r="C174" i="12"/>
  <c r="D263" i="12"/>
  <c r="B197" i="9"/>
  <c r="D155" i="12"/>
  <c r="B179" i="9"/>
  <c r="C323" i="9"/>
  <c r="C224" i="12"/>
  <c r="D321" i="9"/>
  <c r="C49" i="9"/>
  <c r="C73" i="9"/>
  <c r="D221" i="9"/>
  <c r="C149" i="9"/>
  <c r="C450" i="12"/>
  <c r="D33" i="12"/>
  <c r="C339" i="9"/>
  <c r="D55" i="9"/>
  <c r="C455" i="9"/>
  <c r="C521" i="12"/>
  <c r="D382" i="9"/>
  <c r="C60" i="12"/>
  <c r="B319" i="12"/>
  <c r="D79" i="9"/>
  <c r="C458" i="9"/>
  <c r="C187" i="9"/>
  <c r="C369" i="9"/>
  <c r="D486" i="9"/>
  <c r="C266" i="12"/>
  <c r="D260" i="9"/>
  <c r="B525" i="9"/>
  <c r="D408" i="9"/>
  <c r="C82" i="12"/>
  <c r="C298" i="12"/>
  <c r="B332" i="12"/>
  <c r="C45" i="12"/>
  <c r="D439" i="12"/>
  <c r="B142" i="12"/>
  <c r="B517" i="12"/>
  <c r="C252" i="9"/>
  <c r="D330" i="9"/>
  <c r="C51" i="9"/>
  <c r="D465" i="12"/>
  <c r="C445" i="9"/>
  <c r="B289" i="12"/>
  <c r="B441" i="12"/>
  <c r="C8" i="9"/>
  <c r="C349" i="9"/>
  <c r="B388" i="9"/>
  <c r="D166" i="9"/>
  <c r="C105" i="12"/>
  <c r="D370" i="12"/>
  <c r="D345" i="12"/>
  <c r="B24" i="9"/>
  <c r="D32" i="12"/>
  <c r="B472" i="12"/>
  <c r="B327" i="9"/>
  <c r="C135" i="9"/>
  <c r="D137" i="12"/>
  <c r="D461" i="9"/>
  <c r="C213" i="9"/>
  <c r="B38" i="9"/>
  <c r="C420" i="12"/>
  <c r="B470" i="9"/>
  <c r="D483" i="12"/>
  <c r="C420" i="9"/>
  <c r="D76" i="9"/>
  <c r="B202" i="9"/>
  <c r="C503" i="9"/>
  <c r="D171" i="12"/>
  <c r="C168" i="9"/>
  <c r="C37" i="9"/>
  <c r="C15" i="9"/>
  <c r="D241" i="9"/>
  <c r="D83" i="9"/>
  <c r="C439" i="9"/>
  <c r="C291" i="9"/>
  <c r="C191" i="12"/>
  <c r="D352" i="9"/>
  <c r="B427" i="9"/>
  <c r="C276" i="12"/>
  <c r="C365" i="9"/>
  <c r="C350" i="9"/>
  <c r="B119" i="9"/>
  <c r="D429" i="12"/>
  <c r="C222" i="9"/>
  <c r="C470" i="9"/>
  <c r="D493" i="12"/>
  <c r="B152" i="9"/>
  <c r="B368" i="9"/>
  <c r="B18" i="9"/>
  <c r="C434" i="12"/>
  <c r="D238" i="9"/>
  <c r="D309" i="12"/>
  <c r="C270" i="12"/>
  <c r="D226" i="12"/>
  <c r="D13" i="12"/>
  <c r="C213" i="12"/>
  <c r="D351" i="12"/>
  <c r="D400" i="12"/>
  <c r="D433" i="12"/>
  <c r="B231" i="9"/>
  <c r="B293" i="12"/>
  <c r="C39" i="9"/>
  <c r="C467" i="9"/>
  <c r="C190" i="9"/>
  <c r="D343" i="9"/>
  <c r="D409" i="9"/>
  <c r="B398" i="9"/>
  <c r="C32" i="12"/>
  <c r="B519" i="12"/>
  <c r="D16" i="12"/>
  <c r="D293" i="9"/>
  <c r="B153" i="12"/>
  <c r="B198" i="12"/>
  <c r="B492" i="12"/>
  <c r="B6" i="12"/>
  <c r="D452" i="9"/>
  <c r="B167" i="9"/>
  <c r="C220" i="12"/>
  <c r="C165" i="9"/>
  <c r="D442" i="9"/>
  <c r="C179" i="12"/>
  <c r="C499" i="9"/>
  <c r="C113" i="9"/>
  <c r="C112" i="12"/>
  <c r="B430" i="9"/>
  <c r="C221" i="9"/>
  <c r="B108" i="12"/>
  <c r="D318" i="12"/>
  <c r="C333" i="9"/>
  <c r="C107" i="9"/>
  <c r="C462" i="9"/>
  <c r="B196" i="9"/>
  <c r="D525" i="9"/>
  <c r="B209" i="9"/>
  <c r="C166" i="9"/>
  <c r="B212" i="9"/>
  <c r="D462" i="9"/>
  <c r="B486" i="9"/>
  <c r="D521" i="9"/>
  <c r="B419" i="9"/>
  <c r="C476" i="9"/>
  <c r="D509" i="12"/>
  <c r="B309" i="9"/>
  <c r="B343" i="9"/>
  <c r="C195" i="9"/>
  <c r="D134" i="9"/>
  <c r="C189" i="9"/>
  <c r="D287" i="12"/>
  <c r="C489" i="9"/>
  <c r="B470" i="12"/>
  <c r="D320" i="9"/>
  <c r="B59" i="9"/>
  <c r="B501" i="12"/>
  <c r="C454" i="9"/>
  <c r="B424" i="9"/>
  <c r="B95" i="9"/>
  <c r="C389" i="12"/>
  <c r="B360" i="9"/>
  <c r="B140" i="9"/>
  <c r="C461" i="9"/>
  <c r="D515" i="9"/>
  <c r="B336" i="9"/>
  <c r="D160" i="9"/>
  <c r="B290" i="9"/>
  <c r="D10" i="9"/>
  <c r="C331" i="9"/>
  <c r="C197" i="12"/>
  <c r="C374" i="9"/>
  <c r="C134" i="9"/>
  <c r="D395" i="9"/>
  <c r="B157" i="9"/>
  <c r="C118" i="12"/>
  <c r="C115" i="12"/>
  <c r="C66" i="9"/>
  <c r="B494" i="12"/>
  <c r="B441" i="9"/>
  <c r="D46" i="9"/>
  <c r="B317" i="9"/>
  <c r="C7" i="9"/>
  <c r="B458" i="9"/>
  <c r="C440" i="12"/>
  <c r="D277" i="9"/>
  <c r="C154" i="12"/>
  <c r="B396" i="9"/>
  <c r="D379" i="9"/>
  <c r="D62" i="12"/>
  <c r="C296" i="12"/>
  <c r="D343" i="12"/>
  <c r="C419" i="9"/>
  <c r="C41" i="9"/>
  <c r="C67" i="9"/>
  <c r="D339" i="9"/>
  <c r="B358" i="9"/>
  <c r="C97" i="9"/>
  <c r="D437" i="9"/>
  <c r="B452" i="9"/>
  <c r="C34" i="9"/>
  <c r="D416" i="12"/>
  <c r="B294" i="9"/>
  <c r="B73" i="9"/>
  <c r="D219" i="9"/>
  <c r="B112" i="12"/>
  <c r="C279" i="9"/>
  <c r="D331" i="9"/>
  <c r="D21" i="12"/>
  <c r="C273" i="12"/>
  <c r="C162" i="9"/>
  <c r="D144" i="12"/>
  <c r="C275" i="9"/>
  <c r="C13" i="9"/>
  <c r="C68" i="12"/>
  <c r="B208" i="12"/>
  <c r="D377" i="9"/>
  <c r="C381" i="9"/>
  <c r="D59" i="9"/>
  <c r="B404" i="9"/>
  <c r="D314" i="12"/>
  <c r="D209" i="12"/>
  <c r="C106" i="9"/>
  <c r="B514" i="9"/>
  <c r="D518" i="9"/>
  <c r="C239" i="12"/>
  <c r="D401" i="9"/>
  <c r="D55" i="12"/>
  <c r="B204" i="9"/>
  <c r="B444" i="9"/>
  <c r="D25" i="12"/>
  <c r="C37" i="12"/>
  <c r="B183" i="12"/>
  <c r="B242" i="12"/>
  <c r="B259" i="9"/>
  <c r="D210" i="9"/>
  <c r="D143" i="12"/>
  <c r="D265" i="9"/>
  <c r="B55" i="9"/>
  <c r="B419" i="12"/>
  <c r="D435" i="12"/>
  <c r="C438" i="9"/>
  <c r="C30" i="9"/>
  <c r="B83" i="12"/>
  <c r="B123" i="9"/>
  <c r="B222" i="12"/>
  <c r="C399" i="9"/>
  <c r="C22" i="9"/>
  <c r="B505" i="9"/>
  <c r="C368" i="12"/>
  <c r="C26" i="9"/>
  <c r="D490" i="9"/>
  <c r="D469" i="9"/>
  <c r="D14" i="12"/>
  <c r="B423" i="9"/>
  <c r="C163" i="9"/>
  <c r="B239" i="9"/>
  <c r="D34" i="12"/>
  <c r="B162" i="12"/>
  <c r="D483" i="9"/>
  <c r="D29" i="12"/>
  <c r="B119" i="12"/>
  <c r="B356" i="12"/>
  <c r="D130" i="9"/>
  <c r="C391" i="9"/>
  <c r="D427" i="12"/>
  <c r="D82" i="9"/>
  <c r="C204" i="12"/>
  <c r="B328" i="12"/>
  <c r="B357" i="12"/>
  <c r="C414" i="9"/>
  <c r="C196" i="9"/>
  <c r="C140" i="9"/>
  <c r="C440" i="9"/>
  <c r="B232" i="9"/>
  <c r="D288" i="9"/>
  <c r="C124" i="9"/>
  <c r="B402" i="12"/>
  <c r="D417" i="9"/>
  <c r="C69" i="12"/>
  <c r="D33" i="9"/>
  <c r="B409" i="12"/>
  <c r="B15" i="9"/>
  <c r="D459" i="12"/>
  <c r="C521" i="9"/>
  <c r="B10" i="9"/>
  <c r="B26" i="9"/>
  <c r="C295" i="12"/>
  <c r="B329" i="9"/>
  <c r="B282" i="9"/>
  <c r="C475" i="9"/>
  <c r="D397" i="9"/>
  <c r="C28" i="12"/>
  <c r="C332" i="12"/>
  <c r="B85" i="9"/>
  <c r="C501" i="9"/>
  <c r="B201" i="9"/>
  <c r="C480" i="9"/>
  <c r="C284" i="9"/>
  <c r="C46" i="9"/>
  <c r="B302" i="9"/>
  <c r="D499" i="12"/>
  <c r="C99" i="12"/>
  <c r="B339" i="9"/>
  <c r="C88" i="9"/>
  <c r="D186" i="12"/>
  <c r="C223" i="9"/>
  <c r="D184" i="9"/>
  <c r="D487" i="9"/>
  <c r="D48" i="12"/>
  <c r="B392" i="9"/>
  <c r="B272" i="9"/>
  <c r="D299" i="12"/>
  <c r="D156" i="9"/>
  <c r="C524" i="9"/>
  <c r="D228" i="9"/>
  <c r="B330" i="9"/>
  <c r="D411" i="12"/>
  <c r="B315" i="12"/>
  <c r="C366" i="12"/>
  <c r="C208" i="9"/>
  <c r="B131" i="12"/>
  <c r="B150" i="12"/>
  <c r="C218" i="9"/>
  <c r="B477" i="12"/>
  <c r="B129" i="12"/>
  <c r="C441" i="12"/>
  <c r="D137" i="9"/>
  <c r="C147" i="12"/>
  <c r="C24" i="9"/>
  <c r="C508" i="9"/>
  <c r="C238" i="12"/>
  <c r="C385" i="9"/>
  <c r="B56" i="9"/>
  <c r="D397" i="12"/>
  <c r="C155" i="9"/>
  <c r="D93" i="12"/>
  <c r="C502" i="9"/>
  <c r="D95" i="9"/>
  <c r="C194" i="9"/>
  <c r="C432" i="9"/>
  <c r="C141" i="12"/>
  <c r="C408" i="9"/>
  <c r="C22" i="12"/>
  <c r="D84" i="9"/>
  <c r="D132" i="9"/>
  <c r="B507" i="9"/>
  <c r="B31" i="12"/>
  <c r="D437" i="12"/>
  <c r="C220" i="9"/>
  <c r="C267" i="9"/>
  <c r="B118" i="9"/>
  <c r="D328" i="9"/>
  <c r="B370" i="12"/>
  <c r="B321" i="12"/>
  <c r="D362" i="9"/>
  <c r="D492" i="9"/>
  <c r="D176" i="9"/>
  <c r="B458" i="12"/>
  <c r="C262" i="9"/>
  <c r="C395" i="9"/>
  <c r="C415" i="12"/>
  <c r="C397" i="9"/>
  <c r="D203" i="12"/>
  <c r="D263" i="9"/>
  <c r="C500" i="9"/>
  <c r="B341" i="12"/>
  <c r="B478" i="9"/>
  <c r="D313" i="12"/>
  <c r="D77" i="9"/>
  <c r="B40" i="12"/>
  <c r="D372" i="9"/>
  <c r="B303" i="9"/>
  <c r="B128" i="12"/>
  <c r="C179" i="9"/>
  <c r="B67" i="9"/>
  <c r="C96" i="12"/>
  <c r="D14" i="9"/>
  <c r="D406" i="9"/>
  <c r="C285" i="9"/>
  <c r="B121" i="9"/>
  <c r="C323" i="12"/>
  <c r="C487" i="9"/>
  <c r="C118" i="9"/>
  <c r="B180" i="9"/>
  <c r="B221" i="9"/>
  <c r="B511" i="12"/>
  <c r="B305" i="9"/>
  <c r="C449" i="12"/>
  <c r="B453" i="9"/>
  <c r="D158" i="9"/>
  <c r="B75" i="9"/>
  <c r="C443" i="12"/>
  <c r="C447" i="9"/>
  <c r="D447" i="9"/>
  <c r="C21" i="9"/>
  <c r="D27" i="12"/>
  <c r="D9" i="12"/>
  <c r="C342" i="9"/>
  <c r="D7" i="12"/>
  <c r="C106" i="12"/>
  <c r="D348" i="9"/>
  <c r="C421" i="9"/>
  <c r="D333" i="9"/>
  <c r="B114" i="12"/>
  <c r="C261" i="12"/>
  <c r="B125" i="9"/>
  <c r="B333" i="12"/>
  <c r="C131" i="12"/>
  <c r="B324" i="12"/>
  <c r="B351" i="9"/>
  <c r="D127" i="12"/>
  <c r="B326" i="9"/>
  <c r="C308" i="9"/>
  <c r="C167" i="12"/>
  <c r="B436" i="9"/>
  <c r="D103" i="9"/>
  <c r="C65" i="9"/>
  <c r="D459" i="9"/>
  <c r="C260" i="9"/>
  <c r="D241" i="12"/>
  <c r="B244" i="12"/>
  <c r="D87" i="9"/>
  <c r="B268" i="12"/>
  <c r="B415" i="9"/>
  <c r="C250" i="9"/>
  <c r="B233" i="9"/>
  <c r="D458" i="12"/>
  <c r="C407" i="9"/>
  <c r="D154" i="12"/>
  <c r="C361" i="9"/>
  <c r="D166" i="12"/>
  <c r="C325" i="9"/>
  <c r="C495" i="12"/>
  <c r="B112" i="9"/>
  <c r="D60" i="9"/>
  <c r="B25" i="12"/>
  <c r="B313" i="12"/>
  <c r="D83" i="12"/>
  <c r="B73" i="12"/>
  <c r="D44" i="9"/>
  <c r="B319" i="9"/>
  <c r="D417" i="12"/>
  <c r="D390" i="12"/>
  <c r="D488" i="12"/>
  <c r="C428" i="9"/>
  <c r="B182" i="12"/>
  <c r="D493" i="9"/>
  <c r="B320" i="12"/>
  <c r="D131" i="9"/>
  <c r="C150" i="9"/>
  <c r="B80" i="9"/>
  <c r="D85" i="9"/>
  <c r="B375" i="12"/>
  <c r="C466" i="12"/>
  <c r="D378" i="9"/>
  <c r="C212" i="12"/>
  <c r="B471" i="12"/>
  <c r="D72" i="12"/>
  <c r="D207" i="9"/>
  <c r="D182" i="9"/>
  <c r="D481" i="9"/>
  <c r="C351" i="12"/>
  <c r="B312" i="9"/>
  <c r="D517" i="9"/>
  <c r="D87" i="12"/>
  <c r="D125" i="12"/>
  <c r="D319" i="9"/>
  <c r="D147" i="12"/>
  <c r="B280" i="9"/>
  <c r="C254" i="12"/>
  <c r="C346" i="12"/>
  <c r="C62" i="12"/>
  <c r="C188" i="12"/>
  <c r="D450" i="9"/>
  <c r="D307" i="9"/>
  <c r="B37" i="9"/>
  <c r="B236" i="12"/>
  <c r="C100" i="9"/>
  <c r="C240" i="9"/>
  <c r="B487" i="9"/>
  <c r="C494" i="9"/>
  <c r="B235" i="9"/>
  <c r="B455" i="9"/>
  <c r="B465" i="9"/>
  <c r="C471" i="9"/>
  <c r="B494" i="9"/>
  <c r="C402" i="12"/>
  <c r="D140" i="9"/>
  <c r="B91" i="12"/>
  <c r="C283" i="9"/>
  <c r="D116" i="9"/>
  <c r="B361" i="12"/>
  <c r="D270" i="9"/>
  <c r="D463" i="9"/>
  <c r="C490" i="9"/>
  <c r="C312" i="9"/>
  <c r="D70" i="12"/>
  <c r="C506" i="12"/>
  <c r="B127" i="12"/>
  <c r="C516" i="9"/>
  <c r="C469" i="9"/>
  <c r="B439" i="9"/>
  <c r="B282" i="12"/>
  <c r="D57" i="12"/>
  <c r="C266" i="9"/>
  <c r="D47" i="12"/>
  <c r="C318" i="12"/>
  <c r="B143" i="12"/>
  <c r="D39" i="12"/>
  <c r="D15" i="12"/>
  <c r="D197" i="9"/>
  <c r="D289" i="12"/>
  <c r="B181" i="9"/>
  <c r="B500" i="9"/>
  <c r="C152" i="9"/>
  <c r="C225" i="9"/>
  <c r="D157" i="12"/>
  <c r="C142" i="9"/>
  <c r="C182" i="12"/>
  <c r="C321" i="9"/>
  <c r="C509" i="9"/>
  <c r="C159" i="9"/>
  <c r="C69" i="9"/>
  <c r="C116" i="9"/>
  <c r="C330" i="12"/>
  <c r="D93" i="9"/>
  <c r="D236" i="9"/>
  <c r="C40" i="12"/>
  <c r="D447" i="12"/>
  <c r="C51" i="12"/>
  <c r="B325" i="9"/>
  <c r="D371" i="12"/>
  <c r="D507" i="12"/>
  <c r="B110" i="9"/>
  <c r="C29" i="12"/>
  <c r="D112" i="12"/>
  <c r="D86" i="9"/>
  <c r="C332" i="9"/>
  <c r="B167" i="12"/>
  <c r="C403" i="12"/>
  <c r="C449" i="9"/>
  <c r="B180" i="12"/>
  <c r="B254" i="9"/>
  <c r="D43" i="9"/>
  <c r="D498" i="12"/>
  <c r="C85" i="9"/>
  <c r="D354" i="12"/>
  <c r="C271" i="9"/>
  <c r="B323" i="12"/>
  <c r="C185" i="12"/>
  <c r="C154" i="9"/>
  <c r="B66" i="9"/>
  <c r="D244" i="9"/>
  <c r="D111" i="12"/>
  <c r="B108" i="9"/>
  <c r="C247" i="12"/>
  <c r="C54" i="9"/>
  <c r="D465" i="9"/>
  <c r="D74" i="12"/>
  <c r="C392" i="12"/>
  <c r="D358" i="9"/>
  <c r="D509" i="9"/>
  <c r="B373" i="9"/>
  <c r="D204" i="9"/>
  <c r="D213" i="12"/>
  <c r="B266" i="9"/>
  <c r="D251" i="9"/>
  <c r="D95" i="12"/>
  <c r="C423" i="12"/>
  <c r="B369" i="12"/>
  <c r="B410" i="9"/>
  <c r="C110" i="9"/>
  <c r="B435" i="9"/>
  <c r="D323" i="9"/>
  <c r="C57" i="9"/>
  <c r="B466" i="9"/>
  <c r="B420" i="9"/>
  <c r="B82" i="9"/>
  <c r="D118" i="12"/>
  <c r="C120" i="12"/>
  <c r="C517" i="9"/>
  <c r="C362" i="9"/>
  <c r="D6" i="12"/>
  <c r="D376" i="9"/>
  <c r="D189" i="9"/>
  <c r="B107" i="9"/>
  <c r="C86" i="9"/>
  <c r="B66" i="12"/>
  <c r="B403" i="9"/>
  <c r="C453" i="12"/>
  <c r="C153" i="12"/>
  <c r="C343" i="12"/>
  <c r="D318" i="9"/>
  <c r="D456" i="9"/>
  <c r="B245" i="9"/>
  <c r="D169" i="9"/>
  <c r="B150" i="9"/>
  <c r="C206" i="9"/>
  <c r="B313" i="9"/>
  <c r="D266" i="9"/>
  <c r="C506" i="9"/>
  <c r="C398" i="9"/>
  <c r="C300" i="9"/>
  <c r="B248" i="12"/>
  <c r="D106" i="9"/>
  <c r="B207" i="12"/>
  <c r="B298" i="9"/>
  <c r="B328" i="9"/>
  <c r="B476" i="9"/>
  <c r="C105" i="9"/>
  <c r="B445" i="9"/>
  <c r="D110" i="9"/>
  <c r="C297" i="12"/>
  <c r="C423" i="9"/>
  <c r="C281" i="9"/>
  <c r="B519" i="9"/>
  <c r="C499" i="12"/>
</calcChain>
</file>

<file path=xl/sharedStrings.xml><?xml version="1.0" encoding="utf-8"?>
<sst xmlns="http://schemas.openxmlformats.org/spreadsheetml/2006/main" count="76" uniqueCount="59">
  <si>
    <t>Id</t>
  </si>
  <si>
    <t>Course ID</t>
  </si>
  <si>
    <t>Course Code</t>
  </si>
  <si>
    <t>Course Name</t>
  </si>
  <si>
    <t>Event</t>
  </si>
  <si>
    <t>Timestamp</t>
  </si>
  <si>
    <t>Client</t>
  </si>
  <si>
    <t>File Type</t>
  </si>
  <si>
    <t>Format Type</t>
  </si>
  <si>
    <t>Score Before</t>
  </si>
  <si>
    <t>Score After</t>
  </si>
  <si>
    <t>Course Id</t>
  </si>
  <si>
    <t>Launched the Alternative Formats window</t>
  </si>
  <si>
    <t>Total downloads</t>
  </si>
  <si>
    <t>Engagement with Alternative Formats</t>
  </si>
  <si>
    <t>Conversion rate</t>
  </si>
  <si>
    <t>Distribution by Alternative Format type</t>
  </si>
  <si>
    <t>Braille</t>
  </si>
  <si>
    <t>ePub</t>
  </si>
  <si>
    <t>HTML</t>
  </si>
  <si>
    <t>OCRed PDF</t>
  </si>
  <si>
    <t>Tagged PDF</t>
  </si>
  <si>
    <t>Translated Version</t>
  </si>
  <si>
    <t>Audio</t>
  </si>
  <si>
    <t>Downloads</t>
  </si>
  <si>
    <t>Total</t>
  </si>
  <si>
    <t>Engagement with Instructor Feedback</t>
  </si>
  <si>
    <t>Launched the Instructor Feedback</t>
  </si>
  <si>
    <t>Total fixes</t>
  </si>
  <si>
    <t>Total Fixes</t>
  </si>
  <si>
    <t>Download</t>
  </si>
  <si>
    <t>Fix</t>
  </si>
  <si>
    <t>Fixes</t>
  </si>
  <si>
    <t>Improved</t>
  </si>
  <si>
    <t>Week</t>
  </si>
  <si>
    <t>AFLaunch</t>
  </si>
  <si>
    <t>IFLaunch</t>
  </si>
  <si>
    <t>Alternative Formats usage over time</t>
  </si>
  <si>
    <t>Launches</t>
  </si>
  <si>
    <t>AF</t>
  </si>
  <si>
    <t>Sum of AF</t>
  </si>
  <si>
    <t>IF</t>
  </si>
  <si>
    <t>Sum of IF</t>
  </si>
  <si>
    <t>Instructor Feedback usage over time</t>
  </si>
  <si>
    <t>Sum - AFLaunch</t>
  </si>
  <si>
    <t>Sum - Download</t>
  </si>
  <si>
    <t>Sum - IFLaunch</t>
  </si>
  <si>
    <t>Sum - Fix</t>
  </si>
  <si>
    <t>BeeLine</t>
  </si>
  <si>
    <t>Content ID</t>
  </si>
  <si>
    <t>Term Id</t>
  </si>
  <si>
    <t>Term Name</t>
  </si>
  <si>
    <t>Sections with Alternative Format downloads</t>
  </si>
  <si>
    <t>Total sections with downloads</t>
  </si>
  <si>
    <t>Section ID</t>
  </si>
  <si>
    <t>Section Code</t>
  </si>
  <si>
    <t>Section Name</t>
  </si>
  <si>
    <t>List of sections that have made an improvement</t>
  </si>
  <si>
    <t>Total sections with fixes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</si>
</sst>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2"/>
      <color theme="0"/>
      <name val="Arial"/>
      <family val="2"/>
    </font>
    <font>
      <b/>
      <sz val="28"/>
      <color rgb="FF22222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A00"/>
        <bgColor indexed="64"/>
      </patternFill>
    </fill>
    <fill>
      <patternFill patternType="solid">
        <fgColor rgb="FFA1E75B"/>
        <bgColor indexed="64"/>
      </patternFill>
    </fill>
    <fill>
      <patternFill patternType="solid">
        <fgColor rgb="FFEAEC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theme="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0" fontId="10" fillId="0" borderId="0" xfId="0" applyFont="1"/>
    <xf numFmtId="164" fontId="4" fillId="0" borderId="0" xfId="2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3" fontId="10" fillId="0" borderId="0" xfId="0" applyNumberFormat="1" applyFont="1"/>
    <xf numFmtId="0" fontId="8" fillId="3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1" fontId="4" fillId="0" borderId="0" xfId="0" applyNumberFormat="1" applyFont="1"/>
    <xf numFmtId="0" fontId="13" fillId="0" borderId="0" xfId="0" applyFont="1" applyAlignment="1">
      <alignment horizontal="left" vertical="center"/>
    </xf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NumberFormat="1" applyFont="1"/>
    <xf numFmtId="0" fontId="15" fillId="0" borderId="0" xfId="0" applyFont="1"/>
    <xf numFmtId="0" fontId="16" fillId="7" borderId="2" xfId="0" applyFont="1" applyFill="1" applyBorder="1"/>
    <xf numFmtId="0" fontId="16" fillId="7" borderId="1" xfId="0" applyFont="1" applyFill="1" applyBorder="1"/>
    <xf numFmtId="0" fontId="16" fillId="7" borderId="3" xfId="0" applyFont="1" applyFill="1" applyBorder="1"/>
    <xf numFmtId="0" fontId="0" fillId="0" borderId="0" xfId="0" pivotButton="1"/>
    <xf numFmtId="0" fontId="8" fillId="8" borderId="1" xfId="0" applyFont="1" applyFill="1" applyBorder="1" applyAlignment="1">
      <alignment horizontal="center" vertical="center"/>
    </xf>
    <xf numFmtId="14" fontId="15" fillId="0" borderId="0" xfId="0" applyNumberFormat="1" applyFont="1"/>
    <xf numFmtId="0" fontId="17" fillId="0" borderId="0" xfId="0" applyFont="1"/>
    <xf numFmtId="0" fontId="18" fillId="9" borderId="2" xfId="0" applyNumberFormat="1" applyFont="1" applyFill="1" applyBorder="1" applyAlignment="1" applyProtection="1">
      <alignment shrinkToFit="1"/>
    </xf>
    <xf numFmtId="0" fontId="18" fillId="9" borderId="1" xfId="0" applyNumberFormat="1" applyFont="1" applyFill="1" applyBorder="1" applyAlignment="1" applyProtection="1">
      <alignment shrinkToFit="1"/>
    </xf>
    <xf numFmtId="0" fontId="18" fillId="9" borderId="3" xfId="0" applyNumberFormat="1" applyFont="1" applyFill="1" applyBorder="1" applyAlignment="1" applyProtection="1">
      <alignment shrinkToFit="1"/>
    </xf>
    <xf numFmtId="0" fontId="19" fillId="2" borderId="0" xfId="0" applyFont="1" applyFill="1"/>
    <xf numFmtId="3" fontId="14" fillId="0" borderId="0" xfId="0" applyNumberFormat="1" applyFont="1" applyAlignment="1">
      <alignment horizontal="left" vertical="center"/>
    </xf>
    <xf numFmtId="3" fontId="9" fillId="4" borderId="0" xfId="3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3" fontId="9" fillId="4" borderId="0" xfId="2" applyNumberFormat="1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 xr:uid="{92CDC947-A3AB-DD4D-A6F3-52DB93F5042A}"/>
    <cellStyle name="Per cent" xfId="3" builtinId="5"/>
  </cellStyles>
  <dxfs count="17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1"/>
        </patternFill>
      </fill>
    </dxf>
    <dxf>
      <font>
        <color theme="0"/>
      </font>
    </dxf>
    <dxf>
      <font>
        <sz val="14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1"/>
        </patternFill>
      </fill>
      <alignment horizontal="general" vertical="bottom" textRotation="0" wrapText="0" indent="0" justifyLastLine="0" shrinkToFit="1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4"/>
      </font>
    </dxf>
    <dxf>
      <font>
        <color theme="0"/>
      </font>
    </dxf>
    <dxf>
      <fill>
        <patternFill patternType="solid">
          <bgColor theme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00C7D3"/>
      <color rgb="FFA1E7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pivotCache/pivotCacheDefinition1.xml" Type="http://schemas.openxmlformats.org/officeDocument/2006/relationships/pivotCacheDefinition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theme/themeOverride1.xml" Type="http://schemas.openxmlformats.org/officeDocument/2006/relationships/themeOverride"/></Relationships>
</file>

<file path=xl/charts/_rels/chart3.xml.rels><?xml version="1.0" encoding="UTF-8" standalone="yes"?><Relationships xmlns="http://schemas.openxmlformats.org/package/2006/relationships"><Relationship Id="rId1" Target="style3.xml" Type="http://schemas.microsoft.com/office/2011/relationships/chartStyle"/><Relationship Id="rId2" Target="colors3.xml" Type="http://schemas.microsoft.com/office/2011/relationships/chartColorStyle"/></Relationships>
</file>

<file path=xl/charts/_rels/chart4.xml.rels><?xml version="1.0" encoding="UTF-8" standalone="yes"?><Relationships xmlns="http://schemas.openxmlformats.org/package/2006/relationships"><Relationship Id="rId1" Target="style4.xml" Type="http://schemas.microsoft.com/office/2011/relationships/chartStyle"/><Relationship Id="rId2" Target="colors4.xml" Type="http://schemas.microsoft.com/office/2011/relationships/chartColorStyle"/></Relationships>
</file>

<file path=xl/charts/_rels/chart5.xml.rels><?xml version="1.0" encoding="UTF-8" standalone="yes"?><Relationships xmlns="http://schemas.openxmlformats.org/package/2006/relationships"><Relationship Id="rId1" Target="style5.xml" Type="http://schemas.microsoft.com/office/2011/relationships/chartStyle"/><Relationship Id="rId2" Target="colors5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97202797202798"/>
          <c:y val="5.6004288526434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91668960960299"/>
          <c:y val="0.19255272778402699"/>
          <c:w val="0.74607279334838394"/>
          <c:h val="0.5704741985376826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'Alternative Format Launches'!$B$2</c:f>
              <c:strCache>
                <c:ptCount val="1"/>
                <c:pt idx="0">
                  <c:v>Engagement with Alternative Formats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rgbClr val="295A98"/>
                </a:fgClr>
                <a:bgClr>
                  <a:srgbClr val="468EE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9C-3E43-BC55-51AAE111FFAA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A1E75B"/>
                </a:fgClr>
                <a:bgClr>
                  <a:srgbClr val="009D0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9C-3E43-BC55-51AAE111FFAA}"/>
              </c:ext>
            </c:extLst>
          </c:dPt>
          <c:cat>
            <c:strRef>
              <c:f>'Alternative Format Launches'!$B$3:$B$4</c:f>
              <c:strCache>
                <c:ptCount val="2"/>
                <c:pt idx="0">
                  <c:v>Launched the Alternative Formats window</c:v>
                </c:pt>
                <c:pt idx="1">
                  <c:v>Total downloads</c:v>
                </c:pt>
              </c:strCache>
            </c:strRef>
          </c:cat>
          <c:val>
            <c:numRef>
              <c:f>'Alternative Format Launches'!$C$3:$C$4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C-3E43-BC55-51AAE111F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axId val="1449623007"/>
        <c:axId val="1446873647"/>
      </c:barChart>
      <c:catAx>
        <c:axId val="144962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873647"/>
        <c:crosses val="autoZero"/>
        <c:auto val="1"/>
        <c:lblAlgn val="ctr"/>
        <c:lblOffset val="100"/>
        <c:noMultiLvlLbl val="0"/>
      </c:catAx>
      <c:valAx>
        <c:axId val="144687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962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Distribution by Alternative Format type</a:t>
            </a:r>
          </a:p>
        </c:rich>
      </c:tx>
      <c:layout>
        <c:manualLayout>
          <c:xMode val="edge"/>
          <c:yMode val="edge"/>
          <c:x val="0.34368025320364365"/>
          <c:y val="5.0647145669291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91668960960299"/>
          <c:y val="0.17329330708661417"/>
          <c:w val="0.74607279334838394"/>
          <c:h val="0.6883316929133858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DnDiag">
                <a:fgClr>
                  <a:srgbClr val="007084"/>
                </a:fgClr>
                <a:bgClr>
                  <a:srgbClr val="5FA1A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09-BC41-954F-3A40C7D598EF}"/>
              </c:ext>
            </c:extLst>
          </c:dPt>
          <c:dPt>
            <c:idx val="1"/>
            <c:invertIfNegative val="0"/>
            <c:bubble3D val="0"/>
            <c:spPr>
              <a:pattFill prst="pct20">
                <a:fgClr>
                  <a:srgbClr val="A5CF78"/>
                </a:fgClr>
                <a:bgClr>
                  <a:srgbClr val="C2F09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09-BC41-954F-3A40C7D598EF}"/>
              </c:ext>
            </c:extLst>
          </c:dPt>
          <c:dPt>
            <c:idx val="2"/>
            <c:invertIfNegative val="0"/>
            <c:bubble3D val="0"/>
            <c:spPr>
              <a:pattFill prst="ltHorz">
                <a:fgClr>
                  <a:srgbClr val="8CC164"/>
                </a:fgClr>
                <a:bgClr>
                  <a:srgbClr val="9FE16B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09-BC41-954F-3A40C7D598EF}"/>
              </c:ext>
            </c:extLst>
          </c:dPt>
          <c:dPt>
            <c:idx val="3"/>
            <c:invertIfNegative val="0"/>
            <c:bubble3D val="0"/>
            <c:spPr>
              <a:pattFill prst="pct60">
                <a:fgClr>
                  <a:srgbClr val="5E9F5E"/>
                </a:fgClr>
                <a:bgClr>
                  <a:srgbClr val="63BF64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09-BC41-954F-3A40C7D598EF}"/>
              </c:ext>
            </c:extLst>
          </c:dPt>
          <c:dPt>
            <c:idx val="4"/>
            <c:invertIfNegative val="0"/>
            <c:bubble3D val="0"/>
            <c:spPr>
              <a:pattFill prst="pct75">
                <a:fgClr>
                  <a:srgbClr val="63B6BC"/>
                </a:fgClr>
                <a:bgClr>
                  <a:srgbClr val="69DAE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09-BC41-954F-3A40C7D598EF}"/>
              </c:ext>
            </c:extLst>
          </c:dPt>
          <c:dPt>
            <c:idx val="5"/>
            <c:invertIfNegative val="0"/>
            <c:bubble3D val="0"/>
            <c:spPr>
              <a:pattFill prst="dkDnDiag">
                <a:fgClr>
                  <a:srgbClr val="1F3343"/>
                </a:fgClr>
                <a:bgClr>
                  <a:srgbClr val="007084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09-BC41-954F-3A40C7D598EF}"/>
              </c:ext>
            </c:extLst>
          </c:dPt>
          <c:dPt>
            <c:idx val="6"/>
            <c:invertIfNegative val="0"/>
            <c:bubble3D val="0"/>
            <c:spPr>
              <a:pattFill prst="dashHorz">
                <a:fgClr>
                  <a:srgbClr val="6CD100"/>
                </a:fgClr>
                <a:bgClr>
                  <a:srgbClr val="009F0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09-BC41-954F-3A40C7D598EF}"/>
              </c:ext>
            </c:extLst>
          </c:dPt>
          <c:dPt>
            <c:idx val="7"/>
            <c:invertIfNegative val="0"/>
            <c:bubble3D val="0"/>
            <c:spPr>
              <a:pattFill prst="ltUpDiag">
                <a:fgClr>
                  <a:srgbClr val="295A98"/>
                </a:fgClr>
                <a:bgClr>
                  <a:srgbClr val="468EE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309-BC41-954F-3A40C7D598EF}"/>
              </c:ext>
            </c:extLst>
          </c:dPt>
          <c:cat>
            <c:strRef>
              <c:f>'Alternative Format Launches'!$B$19:$B$26</c:f>
              <c:strCache>
                <c:ptCount val="8"/>
                <c:pt idx="0">
                  <c:v>BeeLine</c:v>
                </c:pt>
                <c:pt idx="1">
                  <c:v>Braille</c:v>
                </c:pt>
                <c:pt idx="2">
                  <c:v>ePub</c:v>
                </c:pt>
                <c:pt idx="3">
                  <c:v>HTML</c:v>
                </c:pt>
                <c:pt idx="4">
                  <c:v>OCRed PDF</c:v>
                </c:pt>
                <c:pt idx="5">
                  <c:v>Tagged PDF</c:v>
                </c:pt>
                <c:pt idx="6">
                  <c:v>Translated Version</c:v>
                </c:pt>
                <c:pt idx="7">
                  <c:v>Audio</c:v>
                </c:pt>
              </c:strCache>
            </c:strRef>
          </c:cat>
          <c:val>
            <c:numRef>
              <c:f>'Alternative Format Launches'!$C$19:$C$26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09-BC41-954F-3A40C7D598EF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'Alternative Format Launches'!$B$19:$B$26</c:f>
              <c:strCache>
                <c:ptCount val="8"/>
                <c:pt idx="0">
                  <c:v>BeeLine</c:v>
                </c:pt>
                <c:pt idx="1">
                  <c:v>Braille</c:v>
                </c:pt>
                <c:pt idx="2">
                  <c:v>ePub</c:v>
                </c:pt>
                <c:pt idx="3">
                  <c:v>HTML</c:v>
                </c:pt>
                <c:pt idx="4">
                  <c:v>OCRed PDF</c:v>
                </c:pt>
                <c:pt idx="5">
                  <c:v>Tagged PDF</c:v>
                </c:pt>
                <c:pt idx="6">
                  <c:v>Translated Version</c:v>
                </c:pt>
                <c:pt idx="7">
                  <c:v>Audio</c:v>
                </c:pt>
              </c:strCache>
            </c:strRef>
          </c:cat>
          <c:val>
            <c:numRef>
              <c:f>'Alternative Format Launches'!$D$19:$D$26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8309-BC41-954F-3A40C7D5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1449623007"/>
        <c:axId val="1446873647"/>
      </c:barChart>
      <c:catAx>
        <c:axId val="144962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873647"/>
        <c:crosses val="autoZero"/>
        <c:auto val="1"/>
        <c:lblAlgn val="ctr"/>
        <c:lblOffset val="100"/>
        <c:noMultiLvlLbl val="0"/>
      </c:catAx>
      <c:valAx>
        <c:axId val="1446873647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962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Alternative Formats usage over time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815567408929E-2"/>
          <c:y val="0.15647874479509941"/>
          <c:w val="0.8679356140439618"/>
          <c:h val="0.59933239742600619"/>
        </c:manualLayout>
      </c:layout>
      <c:lineChart>
        <c:grouping val="standard"/>
        <c:varyColors val="0"/>
        <c:ser>
          <c:idx val="1"/>
          <c:order val="0"/>
          <c:tx>
            <c:v>Total downloads</c:v>
          </c:tx>
          <c:spPr>
            <a:ln w="76200" cap="rnd">
              <a:solidFill>
                <a:srgbClr val="A1E75B">
                  <a:alpha val="5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CD100"/>
              </a:solidFill>
              <a:ln w="9525">
                <a:noFill/>
              </a:ln>
              <a:effectLst/>
            </c:spPr>
          </c:marker>
          <c:cat>
            <c:multiLvlStrRef>
              <c:f>'Alternative Format Weekly'!$B$5:$B$525</c:f>
            </c:multiLvlStrRef>
          </c:cat>
          <c:val>
            <c:numRef>
              <c:f>'Alternative Format Weekly'!$D$5:$D$525</c:f>
              <c:numCache>
                <c:formatCode>General</c:formatCode>
                <c:ptCount val="5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B-2A40-9160-F7173848D20C}"/>
            </c:ext>
          </c:extLst>
        </c:ser>
        <c:ser>
          <c:idx val="0"/>
          <c:order val="1"/>
          <c:tx>
            <c:v>Launched the Alternative Formats window</c:v>
          </c:tx>
          <c:spPr>
            <a:ln w="76200" cap="rnd">
              <a:solidFill>
                <a:srgbClr val="00C7D3">
                  <a:alpha val="5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7D3"/>
              </a:solidFill>
              <a:ln w="9525">
                <a:noFill/>
              </a:ln>
              <a:effectLst/>
            </c:spPr>
          </c:marker>
          <c:cat>
            <c:multiLvlStrRef>
              <c:f>'Alternative Format Weekly'!$B$5:$B$525</c:f>
            </c:multiLvlStrRef>
          </c:cat>
          <c:val>
            <c:numRef>
              <c:f>'Alternative Format Weekly'!$C$5:$C$525</c:f>
              <c:numCache>
                <c:formatCode>General</c:formatCode>
                <c:ptCount val="5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B-2A40-9160-F7173848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808960"/>
        <c:axId val="272781872"/>
      </c:lineChart>
      <c:catAx>
        <c:axId val="2728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781872"/>
        <c:crosses val="autoZero"/>
        <c:auto val="1"/>
        <c:lblAlgn val="ctr"/>
        <c:lblOffset val="100"/>
        <c:noMultiLvlLbl val="0"/>
      </c:catAx>
      <c:valAx>
        <c:axId val="2727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97202797202798"/>
          <c:y val="5.6004288526434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91668960960299"/>
          <c:y val="0.19255272778402699"/>
          <c:w val="0.74607279334838394"/>
          <c:h val="0.5704741985376826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'Instructor Feedback Launches'!$B$2</c:f>
              <c:strCache>
                <c:ptCount val="1"/>
                <c:pt idx="0">
                  <c:v>Engagement with Instructor Feedback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rgbClr val="295A98"/>
                </a:fgClr>
                <a:bgClr>
                  <a:srgbClr val="468EE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5E-C24E-9D4D-11237B423CA9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A1E75B"/>
                </a:fgClr>
                <a:bgClr>
                  <a:srgbClr val="009D0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5E-C24E-9D4D-11237B423CA9}"/>
              </c:ext>
            </c:extLst>
          </c:dPt>
          <c:cat>
            <c:strRef>
              <c:f>'Instructor Feedback Launches'!$B$3:$B$4</c:f>
              <c:strCache>
                <c:ptCount val="2"/>
                <c:pt idx="0">
                  <c:v>Launched the Instructor Feedback</c:v>
                </c:pt>
                <c:pt idx="1">
                  <c:v>Total fixes</c:v>
                </c:pt>
              </c:strCache>
            </c:strRef>
          </c:cat>
          <c:val>
            <c:numRef>
              <c:f>'Instructor Feedback Launches'!$C$3:$C$4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5E-C24E-9D4D-11237B42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axId val="1449623007"/>
        <c:axId val="1446873647"/>
      </c:barChart>
      <c:catAx>
        <c:axId val="144962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6873647"/>
        <c:crosses val="autoZero"/>
        <c:auto val="1"/>
        <c:lblAlgn val="ctr"/>
        <c:lblOffset val="100"/>
        <c:noMultiLvlLbl val="0"/>
      </c:catAx>
      <c:valAx>
        <c:axId val="144687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962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Instructor Feedback usage over time</a:t>
            </a:r>
            <a:endParaRPr lang="en-US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815567408929E-2"/>
          <c:y val="0.15647874479509941"/>
          <c:w val="0.8679356140439618"/>
          <c:h val="0.59933239742600619"/>
        </c:manualLayout>
      </c:layout>
      <c:lineChart>
        <c:grouping val="standard"/>
        <c:varyColors val="0"/>
        <c:ser>
          <c:idx val="1"/>
          <c:order val="0"/>
          <c:tx>
            <c:v>Total fixes</c:v>
          </c:tx>
          <c:spPr>
            <a:ln w="76200" cap="rnd">
              <a:solidFill>
                <a:srgbClr val="A1E75B">
                  <a:alpha val="5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CD100"/>
              </a:solidFill>
              <a:ln w="9525">
                <a:noFill/>
              </a:ln>
              <a:effectLst/>
            </c:spPr>
          </c:marker>
          <c:cat>
            <c:multiLvlStrRef>
              <c:f>'Instructor Feedback Weekly'!$B$5:$B$525</c:f>
            </c:multiLvlStrRef>
          </c:cat>
          <c:val>
            <c:numRef>
              <c:f>'Instructor Feedback Weekly'!$D$5:$D$525</c:f>
              <c:numCache>
                <c:formatCode>General</c:formatCode>
                <c:ptCount val="5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D-1F45-A6ED-C3E4140ED89B}"/>
            </c:ext>
          </c:extLst>
        </c:ser>
        <c:ser>
          <c:idx val="0"/>
          <c:order val="1"/>
          <c:tx>
            <c:v>Launched the Instructor Feedback window</c:v>
          </c:tx>
          <c:spPr>
            <a:ln w="76200" cap="rnd">
              <a:solidFill>
                <a:srgbClr val="00C7D3">
                  <a:alpha val="5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7D3"/>
              </a:solidFill>
              <a:ln w="9525">
                <a:noFill/>
              </a:ln>
              <a:effectLst/>
            </c:spPr>
          </c:marker>
          <c:cat>
            <c:multiLvlStrRef>
              <c:f>'Instructor Feedback Weekly'!$B$5:$B$525</c:f>
            </c:multiLvlStrRef>
          </c:cat>
          <c:val>
            <c:numRef>
              <c:f>'Instructor Feedback Weekly'!$C$5:$C$525</c:f>
              <c:numCache>
                <c:formatCode>General</c:formatCode>
                <c:ptCount val="5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D-1F45-A6ED-C3E4140ED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808960"/>
        <c:axId val="272781872"/>
      </c:lineChart>
      <c:catAx>
        <c:axId val="2728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781872"/>
        <c:crosses val="autoZero"/>
        <c:auto val="1"/>
        <c:lblAlgn val="ctr"/>
        <c:lblOffset val="100"/>
        <c:noMultiLvlLbl val="0"/>
      </c:catAx>
      <c:valAx>
        <c:axId val="2727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charts/chart1.xml" Type="http://schemas.openxmlformats.org/officeDocument/2006/relationships/chart"/><Relationship Id="rId3" Target="../charts/chart2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charts/chart3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charts/chart4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charts/chart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266700</xdr:rowOff>
    </xdr:from>
    <xdr:to>
      <xdr:col>0</xdr:col>
      <xdr:colOff>622300</xdr:colOff>
      <xdr:row>0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C8AF2C-48D9-284C-B7A9-EC68C892A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66700"/>
          <a:ext cx="406400" cy="3175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6" name="Chart 5" descr="The total number of alternative format modal engagements and launches">
          <a:extLst>
            <a:ext uri="{FF2B5EF4-FFF2-40B4-BE49-F238E27FC236}">
              <a16:creationId xmlns:a16="http://schemas.microsoft.com/office/drawing/2014/main" id="{E4737BF1-1C02-6249-BAAF-59E1170C8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5" name="Chart 4" descr="The distribution by alternative format type.">
          <a:extLst>
            <a:ext uri="{FF2B5EF4-FFF2-40B4-BE49-F238E27FC236}">
              <a16:creationId xmlns:a16="http://schemas.microsoft.com/office/drawing/2014/main" id="{C0103619-7811-D445-9C28-DDE60C1CC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266700</xdr:rowOff>
    </xdr:from>
    <xdr:to>
      <xdr:col>0</xdr:col>
      <xdr:colOff>622300</xdr:colOff>
      <xdr:row>0</xdr:row>
      <xdr:rowOff>584200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02D24C-3227-4245-91B1-73267285C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66700"/>
          <a:ext cx="406400" cy="317500"/>
        </a:xfrm>
        <a:prstGeom prst="rect">
          <a:avLst/>
        </a:prstGeom>
      </xdr:spPr>
    </xdr:pic>
    <xdr:clientData/>
  </xdr:twoCellAnchor>
  <xdr:twoCellAnchor>
    <xdr:from>
      <xdr:col>5</xdr:col>
      <xdr:colOff>6350</xdr:colOff>
      <xdr:row>3</xdr:row>
      <xdr:rowOff>6350</xdr:rowOff>
    </xdr:from>
    <xdr:to>
      <xdr:col>14</xdr:col>
      <xdr:colOff>165100</xdr:colOff>
      <xdr:row>33</xdr:row>
      <xdr:rowOff>127000</xdr:rowOff>
    </xdr:to>
    <xdr:graphicFrame macro="">
      <xdr:nvGraphicFramePr>
        <xdr:cNvPr id="2" name="Chart 1" descr="Alternative formats dialog launches and downloads weekly engagements">
          <a:extLst>
            <a:ext uri="{FF2B5EF4-FFF2-40B4-BE49-F238E27FC236}">
              <a16:creationId xmlns:a16="http://schemas.microsoft.com/office/drawing/2014/main" id="{9745152C-9366-A841-BAEA-B1B2282BE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266700</xdr:rowOff>
    </xdr:from>
    <xdr:to>
      <xdr:col>0</xdr:col>
      <xdr:colOff>622300</xdr:colOff>
      <xdr:row>0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2E642-BA44-1846-8233-3C1D9AF4A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66700"/>
          <a:ext cx="406400" cy="3175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11</xdr:col>
      <xdr:colOff>0</xdr:colOff>
      <xdr:row>16</xdr:row>
      <xdr:rowOff>0</xdr:rowOff>
    </xdr:to>
    <xdr:graphicFrame macro="">
      <xdr:nvGraphicFramePr>
        <xdr:cNvPr id="3" name="Chart 2" descr="The number of times the instructor feedback was triggered and the number of improvements made directly through the instructor feedback.">
          <a:extLst>
            <a:ext uri="{FF2B5EF4-FFF2-40B4-BE49-F238E27FC236}">
              <a16:creationId xmlns:a16="http://schemas.microsoft.com/office/drawing/2014/main" id="{0EB4DFAF-FC0A-684D-A1CB-E0B8CC99C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266700</xdr:rowOff>
    </xdr:from>
    <xdr:to>
      <xdr:col>0</xdr:col>
      <xdr:colOff>622300</xdr:colOff>
      <xdr:row>0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6BB0-FFBC-D342-B1F1-413DE3C5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66700"/>
          <a:ext cx="406400" cy="3175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</xdr:row>
      <xdr:rowOff>12700</xdr:rowOff>
    </xdr:from>
    <xdr:to>
      <xdr:col>16</xdr:col>
      <xdr:colOff>19050</xdr:colOff>
      <xdr:row>31</xdr:row>
      <xdr:rowOff>162983</xdr:rowOff>
    </xdr:to>
    <xdr:graphicFrame macro="">
      <xdr:nvGraphicFramePr>
        <xdr:cNvPr id="4" name="Chart 3" descr="Instructor feedback dialog launches and fixes weekly engagements">
          <a:extLst>
            <a:ext uri="{FF2B5EF4-FFF2-40B4-BE49-F238E27FC236}">
              <a16:creationId xmlns:a16="http://schemas.microsoft.com/office/drawing/2014/main" id="{828F8B9E-3762-7F46-A809-21E6BF607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3935.413641435189" missingItemsLimit="0" createdVersion="6" refreshedVersion="6" minRefreshableVersion="3" recordCount="1" xr:uid="{74950769-84C6-314D-8925-FDAB592F1520}">
  <cacheSource type="worksheet">
    <worksheetSource name="data"/>
  </cacheSource>
  <cacheFields count="28">
    <cacheField name="Id" numFmtId="0">
      <sharedItems containsNonDate="0" containsString="0" containsBlank="1"/>
    </cacheField>
    <cacheField name="Course ID" numFmtId="0">
      <sharedItems containsNonDate="0" containsString="0" containsBlank="1" count="1">
        <m/>
      </sharedItems>
    </cacheField>
    <cacheField name="Course Code" numFmtId="0">
      <sharedItems containsNonDate="0" containsString="0" containsBlank="1" count="1">
        <m/>
      </sharedItems>
    </cacheField>
    <cacheField name="Course Name" numFmtId="0">
      <sharedItems containsNonDate="0" containsString="0" containsBlank="1" count="1">
        <m/>
      </sharedItems>
    </cacheField>
    <cacheField name="Term Id" numFmtId="0">
      <sharedItems containsNonDate="0" containsString="0" containsBlank="1"/>
    </cacheField>
    <cacheField name="Term Name" numFmtId="0">
      <sharedItems containsNonDate="0" containsString="0" containsBlank="1"/>
    </cacheField>
    <cacheField name="Content ID" numFmtId="0">
      <sharedItems containsNonDate="0" containsString="0" containsBlank="1"/>
    </cacheField>
    <cacheField name="Event" numFmtId="0">
      <sharedItems containsNonDate="0" containsString="0" containsBlank="1"/>
    </cacheField>
    <cacheField name="AFLaunch" numFmtId="0">
      <sharedItems containsNonDate="0" containsString="0" containsBlank="1"/>
    </cacheField>
    <cacheField name="Download" numFmtId="0">
      <sharedItems containsNonDate="0" containsString="0" containsBlank="1"/>
    </cacheField>
    <cacheField name="IFLaunch" numFmtId="0">
      <sharedItems containsNonDate="0" containsString="0" containsBlank="1"/>
    </cacheField>
    <cacheField name="Fix" numFmtId="0">
      <sharedItems containsNonDate="0" containsString="0" containsBlank="1"/>
    </cacheField>
    <cacheField name="Timestamp" numFmtId="0">
      <sharedItems containsNonDate="0" containsString="0" containsBlank="1"/>
    </cacheField>
    <cacheField name="Client" numFmtId="0">
      <sharedItems containsNonDate="0" containsString="0" containsBlank="1"/>
    </cacheField>
    <cacheField name="File Type" numFmtId="0">
      <sharedItems containsNonDate="0" containsString="0" containsBlank="1"/>
    </cacheField>
    <cacheField name="Format Type" numFmtId="0">
      <sharedItems containsNonDate="0" containsString="0" containsBlank="1"/>
    </cacheField>
    <cacheField name="Score Before" numFmtId="0">
      <sharedItems containsNonDate="0" containsString="0" containsBlank="1"/>
    </cacheField>
    <cacheField name="Score After" numFmtId="0">
      <sharedItems containsNonDate="0" containsString="0" containsBlank="1"/>
    </cacheField>
    <cacheField name="Improved" numFmtId="0">
      <sharedItems containsNonDate="0" containsString="0" containsBlank="1"/>
    </cacheField>
    <cacheField name="Week" numFmtId="0">
      <sharedItems containsNonDate="0" containsString="0" containsBlank="1" count="1">
        <m/>
      </sharedItems>
    </cacheField>
    <cacheField name="AF" numFmtId="0">
      <sharedItems containsNonDate="0" containsString="0" containsBlank="1"/>
    </cacheField>
    <cacheField name="IF" numFmtId="0">
      <sharedItems containsNonDate="0" containsString="0" containsBlank="1"/>
    </cacheField>
    <cacheField name="EventType" numFmtId="0" formula="IF(Event=&quot;A&quot;,1,0)" databaseField="0"/>
    <cacheField name="Rate" numFmtId="0" formula=" (#NAME?/#NAME?)" databaseField="0"/>
    <cacheField name="Type" numFmtId="0" formula=" IF('Format Type'= &quot;&quot;,&quot;None&quot;,'Format Type')" databaseField="0"/>
    <cacheField name="Unique Downloads" numFmtId="0" formula="Download&gt; 0" databaseField="0"/>
    <cacheField name="Unique Fixes" numFmtId="0" formula="Fix&gt; 0" databaseField="0"/>
    <cacheField name="LaunchOrDownload" numFmtId="0" formula="Download+AFLaunch" databaseField="0"/>
  </cacheFields>
  <extLst>
    <ext xmlns:x14="http://schemas.microsoft.com/office/spreadsheetml/2009/9/main" uri="{725AE2AE-9491-48be-B2B4-4EB974FC3084}">
      <x14:pivotCacheDefinition pivotCacheId="19930382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m/>
    <x v="0"/>
    <x v="0"/>
    <x v="0"/>
    <m/>
    <m/>
    <m/>
    <m/>
    <m/>
    <m/>
    <m/>
    <m/>
    <m/>
    <m/>
    <m/>
    <m/>
    <m/>
    <m/>
    <m/>
    <x v="0"/>
    <m/>
    <m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_rels/pivotTable2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_rels/pivotTable3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_rels/pivotTable4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FBC7F4-6741-AD45-84E9-B666391D34E9}" name="PivotTable1" cacheId="6" applyNumberFormats="0" applyBorderFormats="0" applyFontFormats="0" applyPatternFormats="0" applyAlignmentFormats="0" applyWidthHeightFormats="1" dataCaption="Values" grandTotalCaption="Total" updatedVersion="6" minRefreshableVersion="3" showDrill="0" useAutoFormatting="1" colGrandTotals="0" itemPrintTitles="1" createdVersion="6" indent="0" compact="0" compactData="0" multipleFieldFilters="0">
  <location ref="E30:H31" firstHeaderRow="1" firstDataRow="1" firstDataCol="3"/>
  <pivotFields count="28">
    <pivotField compact="0" outline="0" showAll="0" defaultSubtotal="0"/>
    <pivotField name="Section ID" axis="axisRow" compact="0" outline="0" showAll="0" measureFilter="1" defaultSubtotal="0">
      <items count="1">
        <item x="0"/>
      </items>
    </pivotField>
    <pivotField name="Section Code" axis="axisRow" compact="0" outline="0" showAll="0" defaultSubtotal="0">
      <items count="1">
        <item x="0"/>
      </items>
    </pivotField>
    <pivotField name="Section Name" axis="axisRow" compact="0" outline="0" showAll="0" defaultSubtotal="0">
      <items count="1"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howAll="0" defaultSubtotal="0"/>
    <pivotField compact="0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</pivotFields>
  <rowFields count="3">
    <field x="1"/>
    <field x="2"/>
    <field x="3"/>
  </rowFields>
  <rowItems count="1">
    <i t="grand">
      <x/>
    </i>
  </rowItems>
  <colItems count="1">
    <i/>
  </colItems>
  <dataFields count="1">
    <dataField name="Downloads" fld="9" baseField="0" baseItem="0"/>
  </dataFields>
  <formats count="41">
    <format dxfId="168">
      <pivotArea field="1" type="button" dataOnly="0" labelOnly="1" outline="0" axis="axisRow" fieldPosition="0"/>
    </format>
    <format dxfId="167">
      <pivotArea field="2" type="button" dataOnly="0" labelOnly="1" outline="0" axis="axisRow" fieldPosition="1"/>
    </format>
    <format dxfId="166">
      <pivotArea field="3" type="button" dataOnly="0" labelOnly="1" outline="0" axis="axisRow" fieldPosition="2"/>
    </format>
    <format dxfId="165">
      <pivotArea dataOnly="0" labelOnly="1" outline="0" axis="axisValues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1" type="button" dataOnly="0" labelOnly="1" outline="0" axis="axisRow" fieldPosition="0"/>
    </format>
    <format dxfId="161">
      <pivotArea field="2" type="button" dataOnly="0" labelOnly="1" outline="0" axis="axisRow" fieldPosition="1"/>
    </format>
    <format dxfId="160">
      <pivotArea field="3" type="button" dataOnly="0" labelOnly="1" outline="0" axis="axisRow" fieldPosition="2"/>
    </format>
    <format dxfId="159">
      <pivotArea dataOnly="0" labelOnly="1" outline="0" fieldPosition="0">
        <references count="1">
          <reference field="1" count="0"/>
        </references>
      </pivotArea>
    </format>
    <format dxfId="158">
      <pivotArea dataOnly="0" labelOnly="1" outline="0" fieldPosition="0">
        <references count="2">
          <reference field="1" count="0" selected="0"/>
          <reference field="2" count="0"/>
        </references>
      </pivotArea>
    </format>
    <format dxfId="157">
      <pivotArea dataOnly="0" labelOnly="1" outline="0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56">
      <pivotArea dataOnly="0" labelOnly="1" outline="0" axis="axisValues" fieldPosition="0"/>
    </format>
    <format dxfId="155">
      <pivotArea field="1" type="button" dataOnly="0" labelOnly="1" outline="0" axis="axisRow" fieldPosition="0"/>
    </format>
    <format dxfId="154">
      <pivotArea field="2" type="button" dataOnly="0" labelOnly="1" outline="0" axis="axisRow" fieldPosition="1"/>
    </format>
    <format dxfId="153">
      <pivotArea field="3" type="button" dataOnly="0" labelOnly="1" outline="0" axis="axisRow" fieldPosition="2"/>
    </format>
    <format dxfId="152">
      <pivotArea dataOnly="0" labelOnly="1" outline="0" axis="axisValues" fieldPosition="0"/>
    </format>
    <format dxfId="151">
      <pivotArea field="1" type="button" dataOnly="0" labelOnly="1" outline="0" axis="axisRow" fieldPosition="0"/>
    </format>
    <format dxfId="150">
      <pivotArea field="2" type="button" dataOnly="0" labelOnly="1" outline="0" axis="axisRow" fieldPosition="1"/>
    </format>
    <format dxfId="149">
      <pivotArea field="3" type="button" dataOnly="0" labelOnly="1" outline="0" axis="axisRow" fieldPosition="2"/>
    </format>
    <format dxfId="148">
      <pivotArea dataOnly="0" labelOnly="1" outline="0" axis="axisValues" fieldPosition="0"/>
    </format>
    <format dxfId="147">
      <pivotArea field="1" type="button" dataOnly="0" labelOnly="1" outline="0" axis="axisRow" fieldPosition="0"/>
    </format>
    <format dxfId="146">
      <pivotArea field="2" type="button" dataOnly="0" labelOnly="1" outline="0" axis="axisRow" fieldPosition="1"/>
    </format>
    <format dxfId="145">
      <pivotArea field="3" type="button" dataOnly="0" labelOnly="1" outline="0" axis="axisRow" fieldPosition="2"/>
    </format>
    <format dxfId="144">
      <pivotArea field="1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field="3" type="button" dataOnly="0" labelOnly="1" outline="0" axis="axisRow" fieldPosition="2"/>
    </format>
    <format dxfId="141">
      <pivotArea field="1" type="button" dataOnly="0" labelOnly="1" outline="0" axis="axisRow" fieldPosition="0"/>
    </format>
    <format dxfId="140">
      <pivotArea field="2" type="button" dataOnly="0" labelOnly="1" outline="0" axis="axisRow" fieldPosition="1"/>
    </format>
    <format dxfId="139">
      <pivotArea field="3" type="button" dataOnly="0" labelOnly="1" outline="0" axis="axisRow" fieldPosition="2"/>
    </format>
    <format dxfId="138">
      <pivotArea field="1" type="button" dataOnly="0" labelOnly="1" outline="0" axis="axisRow" fieldPosition="0"/>
    </format>
    <format dxfId="137">
      <pivotArea field="2" type="button" dataOnly="0" labelOnly="1" outline="0" axis="axisRow" fieldPosition="1"/>
    </format>
    <format dxfId="136">
      <pivotArea field="3" type="button" dataOnly="0" labelOnly="1" outline="0" axis="axisRow" fieldPosition="2"/>
    </format>
    <format dxfId="1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4">
      <pivotArea field="1" type="button" dataOnly="0" labelOnly="1" outline="0" axis="axisRow" fieldPosition="0"/>
    </format>
    <format dxfId="133">
      <pivotArea field="2" type="button" dataOnly="0" labelOnly="1" outline="0" axis="axisRow" fieldPosition="1"/>
    </format>
    <format dxfId="132">
      <pivotArea field="3" type="button" dataOnly="0" labelOnly="1" outline="0" axis="axisRow" fieldPosition="2"/>
    </format>
    <format dxfId="1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8">
      <pivotArea dataOnly="0" labelOnly="1" outline="0" axis="axisValues" fieldPosition="0"/>
    </format>
  </formats>
  <pivotTableStyleInfo name="PivotStyleLight16" showRowHeaders="0" showColHeaders="0" showRowStripes="0" showColStripes="0" showLastColumn="1"/>
  <filters count="1">
    <filter fld="1" type="valueGreaterThan" evalOrder="-1" id="3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C6E099-BBA7-3740-B166-F3A26B18791B}" name="PivotTable6" cacheId="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1:D1" firstHeaderRow="0" firstDataRow="1" firstDataCol="1"/>
  <pivotFields count="2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measureFilter="1" sortType="ascending">
      <items count="2">
        <item x="0"/>
        <item t="default"/>
      </items>
    </pivotField>
    <pivotField dataField="1" compact="0" outline="0" showAll="0"/>
    <pivotField compact="0" outline="0" showAl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</pivotFields>
  <rowFields count="1">
    <field x="19"/>
  </rowFields>
  <colFields count="1">
    <field x="-2"/>
  </colFields>
  <colItems count="3">
    <i>
      <x/>
    </i>
    <i i="1">
      <x v="1"/>
    </i>
    <i i="2">
      <x v="2"/>
    </i>
  </colItems>
  <dataFields count="3">
    <dataField name="Sum - AFLaunch" fld="8" baseField="0" baseItem="0"/>
    <dataField name="Sum - Download" fld="9" baseField="0" baseItem="0"/>
    <dataField name="Sum of AF" fld="20" baseField="0" baseItem="0"/>
  </dataFields>
  <pivotTableStyleInfo name="PivotStyleLight16" showRowHeaders="1" showColHeaders="1" showRowStripes="0" showColStripes="0" showLastColumn="1"/>
  <filters count="1">
    <filter fld="19" type="valueGreaterThan" evalOrder="-1" id="1" iMeasureFld="2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3AF95B-B24C-F041-A56B-6CCE90FEAB98}" name="PivotTable1" cacheId="6" applyNumberFormats="0" applyBorderFormats="0" applyFontFormats="0" applyPatternFormats="0" applyAlignmentFormats="0" applyWidthHeightFormats="1" dataCaption="Values" grandTotalCaption="Total" updatedVersion="6" minRefreshableVersion="3" showDrill="0" useAutoFormatting="1" colGrandTotals="0" itemPrintTitles="1" createdVersion="6" indent="0" compact="0" compactData="0" multipleFieldFilters="0">
  <location ref="E20:H21" firstHeaderRow="1" firstDataRow="1" firstDataCol="3"/>
  <pivotFields count="28">
    <pivotField compact="0" outline="0" showAll="0" defaultSubtotal="0"/>
    <pivotField name="Section ID" axis="axisRow" compact="0" outline="0" showAll="0" measureFilter="1" defaultSubtotal="0">
      <items count="1">
        <item x="0"/>
      </items>
    </pivotField>
    <pivotField name="Section Code" axis="axisRow" compact="0" outline="0" showAll="0" defaultSubtotal="0">
      <items count="1">
        <item x="0"/>
      </items>
    </pivotField>
    <pivotField name="Section Name" axis="axisRow" compact="0" outline="0" showAll="0" defaultSubtotal="0">
      <items count="1"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</pivotFields>
  <rowFields count="3">
    <field x="1"/>
    <field x="2"/>
    <field x="3"/>
  </rowFields>
  <rowItems count="1">
    <i t="grand">
      <x/>
    </i>
  </rowItems>
  <colItems count="1">
    <i/>
  </colItems>
  <dataFields count="1">
    <dataField name="Fixes" fld="11" baseField="0" baseItem="0"/>
  </dataFields>
  <formats count="42">
    <format dxfId="127">
      <pivotArea field="1" type="button" dataOnly="0" labelOnly="1" outline="0" axis="axisRow" fieldPosition="0"/>
    </format>
    <format dxfId="126">
      <pivotArea field="2" type="button" dataOnly="0" labelOnly="1" outline="0" axis="axisRow" fieldPosition="1"/>
    </format>
    <format dxfId="125">
      <pivotArea field="3" type="button" dataOnly="0" labelOnly="1" outline="0" axis="axisRow" fieldPosition="2"/>
    </format>
    <format dxfId="124">
      <pivotArea dataOnly="0" labelOnly="1" outline="0" axis="axisValues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1" type="button" dataOnly="0" labelOnly="1" outline="0" axis="axisRow" fieldPosition="0"/>
    </format>
    <format dxfId="120">
      <pivotArea field="2" type="button" dataOnly="0" labelOnly="1" outline="0" axis="axisRow" fieldPosition="1"/>
    </format>
    <format dxfId="119">
      <pivotArea field="3" type="button" dataOnly="0" labelOnly="1" outline="0" axis="axisRow" fieldPosition="2"/>
    </format>
    <format dxfId="118">
      <pivotArea dataOnly="0" labelOnly="1" outline="0" fieldPosition="0">
        <references count="1">
          <reference field="1" count="0"/>
        </references>
      </pivotArea>
    </format>
    <format dxfId="117">
      <pivotArea dataOnly="0" labelOnly="1" outline="0" fieldPosition="0">
        <references count="2">
          <reference field="1" count="0" selected="0"/>
          <reference field="2" count="0"/>
        </references>
      </pivotArea>
    </format>
    <format dxfId="116">
      <pivotArea dataOnly="0" labelOnly="1" outline="0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15">
      <pivotArea dataOnly="0" labelOnly="1" outline="0" axis="axisValues" fieldPosition="0"/>
    </format>
    <format dxfId="114">
      <pivotArea field="1" type="button" dataOnly="0" labelOnly="1" outline="0" axis="axisRow" fieldPosition="0"/>
    </format>
    <format dxfId="113">
      <pivotArea field="2" type="button" dataOnly="0" labelOnly="1" outline="0" axis="axisRow" fieldPosition="1"/>
    </format>
    <format dxfId="112">
      <pivotArea field="3" type="button" dataOnly="0" labelOnly="1" outline="0" axis="axisRow" fieldPosition="2"/>
    </format>
    <format dxfId="111">
      <pivotArea dataOnly="0" labelOnly="1" outline="0" axis="axisValues" fieldPosition="0"/>
    </format>
    <format dxfId="110">
      <pivotArea field="1" type="button" dataOnly="0" labelOnly="1" outline="0" axis="axisRow" fieldPosition="0"/>
    </format>
    <format dxfId="109">
      <pivotArea field="2" type="button" dataOnly="0" labelOnly="1" outline="0" axis="axisRow" fieldPosition="1"/>
    </format>
    <format dxfId="108">
      <pivotArea field="3" type="button" dataOnly="0" labelOnly="1" outline="0" axis="axisRow" fieldPosition="2"/>
    </format>
    <format dxfId="107">
      <pivotArea dataOnly="0" labelOnly="1" outline="0" axis="axisValues" fieldPosition="0"/>
    </format>
    <format dxfId="106">
      <pivotArea field="1" type="button" dataOnly="0" labelOnly="1" outline="0" axis="axisRow" fieldPosition="0"/>
    </format>
    <format dxfId="105">
      <pivotArea field="2" type="button" dataOnly="0" labelOnly="1" outline="0" axis="axisRow" fieldPosition="1"/>
    </format>
    <format dxfId="104">
      <pivotArea field="3" type="button" dataOnly="0" labelOnly="1" outline="0" axis="axisRow" fieldPosition="2"/>
    </format>
    <format dxfId="10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2">
      <pivotArea field="1" type="button" dataOnly="0" labelOnly="1" outline="0" axis="axisRow" fieldPosition="0"/>
    </format>
    <format dxfId="101">
      <pivotArea field="2" type="button" dataOnly="0" labelOnly="1" outline="0" axis="axisRow" fieldPosition="1"/>
    </format>
    <format dxfId="100">
      <pivotArea field="3" type="button" dataOnly="0" labelOnly="1" outline="0" axis="axisRow" fieldPosition="2"/>
    </format>
    <format dxfId="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8">
      <pivotArea field="1" type="button" dataOnly="0" labelOnly="1" outline="0" axis="axisRow" fieldPosition="0"/>
    </format>
    <format dxfId="97">
      <pivotArea field="2" type="button" dataOnly="0" labelOnly="1" outline="0" axis="axisRow" fieldPosition="1"/>
    </format>
    <format dxfId="96">
      <pivotArea field="3" type="button" dataOnly="0" labelOnly="1" outline="0" axis="axisRow" fieldPosition="2"/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field="1" type="button" dataOnly="0" labelOnly="1" outline="0" axis="axisRow" fieldPosition="0"/>
    </format>
    <format dxfId="93">
      <pivotArea field="2" type="button" dataOnly="0" labelOnly="1" outline="0" axis="axisRow" fieldPosition="1"/>
    </format>
    <format dxfId="92">
      <pivotArea field="3" type="button" dataOnly="0" labelOnly="1" outline="0" axis="axisRow" fieldPosition="2"/>
    </format>
    <format dxfId="9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0">
      <pivotArea field="1" type="button" dataOnly="0" labelOnly="1" outline="0" axis="axisRow" fieldPosition="0"/>
    </format>
    <format dxfId="89">
      <pivotArea field="2" type="button" dataOnly="0" labelOnly="1" outline="0" axis="axisRow" fieldPosition="1"/>
    </format>
    <format dxfId="88">
      <pivotArea field="3" type="button" dataOnly="0" labelOnly="1" outline="0" axis="axisRow" fieldPosition="2"/>
    </format>
    <format dxfId="8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6">
      <pivotArea dataOnly="0" labelOnly="1" outline="0" axis="axisValues" fieldPosition="0"/>
    </format>
  </formats>
  <pivotTableStyleInfo name="PivotStyleLight16" showRowHeaders="0" showColHeaders="0" showRowStripes="0" showColStripes="0" showLastColumn="1"/>
  <filters count="1">
    <filter fld="1" type="valueGreaterThan" evalOrder="-1" id="3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6F20EE-ADF8-B043-9803-32DD69D25892}" name="PivotTable7" cacheId="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1:D1" firstHeaderRow="0" firstDataRow="1" firstDataCol="1"/>
  <pivotFields count="2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measureFilter="1" sortType="ascending">
      <items count="2">
        <item x="0"/>
        <item t="default"/>
      </items>
    </pivotField>
    <pivotField compact="0" outline="0" showAll="0"/>
    <pivotField dataField="1" compact="0" outline="0" showAl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</pivotFields>
  <rowFields count="1">
    <field x="19"/>
  </rowFields>
  <colFields count="1">
    <field x="-2"/>
  </colFields>
  <colItems count="3">
    <i>
      <x/>
    </i>
    <i i="1">
      <x v="1"/>
    </i>
    <i i="2">
      <x v="2"/>
    </i>
  </colItems>
  <dataFields count="3">
    <dataField name="Sum - IFLaunch" fld="10" baseField="0" baseItem="0"/>
    <dataField name="Sum - Fix" fld="11" baseField="0" baseItem="0"/>
    <dataField name="Sum of IF" fld="21" baseField="0" baseItem="0"/>
  </dataFields>
  <pivotTableStyleInfo name="PivotStyleLight16" showRowHeaders="1" showColHeaders="1" showRowStripes="0" showColStripes="0" showLastColumn="1"/>
  <filters count="1">
    <filter fld="19" type="valueGreaterThan" evalOrder="-1" id="1" iMeasureFld="2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BC3D1D-B6D1-0146-8AC5-7AE55AA6483F}" name="courses" displayName="courses" ref="A1:E402" insertRow="1" totalsRowShown="0" headerRowDxfId="171" headerRowBorderDxfId="170" tableBorderDxfId="169">
  <autoFilter ref="A1:E402" xr:uid="{F9D8620F-FB6E-E54F-A064-AFFF07B5FCEE}"/>
  <tableColumns count="5">
    <tableColumn id="1" xr3:uid="{C3E37C7F-4A8A-FE47-8BAE-DD447C443EB1}" name="Course Id"/>
    <tableColumn id="2" xr3:uid="{EDD03B9B-28A0-9A4A-BF60-A4EDC4222804}" name="Course Name"/>
    <tableColumn id="3" xr3:uid="{0600FD49-881E-1E42-AC26-576BCC9687EB}" name="Course Code"/>
    <tableColumn id="4" xr3:uid="{9EFBE42B-C48C-C945-9E55-A82ED160AC21}" name="Term Id"/>
    <tableColumn id="5" xr3:uid="{3A41EF08-8379-E246-AC71-0D9F06EA68CD}" name="Term 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00209-7DE6-9A41-8E53-813123C5061C}" name="data" displayName="data" ref="A1:V871" totalsRowShown="0" headerRowDxfId="85" headerRowBorderDxfId="84" tableBorderDxfId="83" headerRowCellStyle="Normal 2" dataCellStyle="Normal 2">
  <autoFilter ref="A1:V871" xr:uid="{F3B1EE64-ABA9-0A42-9636-FEEBB4A1D943}"/>
  <tableColumns count="22">
    <tableColumn id="1" xr3:uid="{A333A4BD-CECC-2948-9285-224E5D633EBF}" name="Id" dataCellStyle="Normal 2"/>
    <tableColumn id="2" xr3:uid="{5F90D2C8-D77D-1B40-B72D-4C3F33AF4E57}" name="Course ID" dataCellStyle="Normal 2"/>
    <tableColumn id="3" xr3:uid="{2C04AC71-C82F-884D-848F-986442C14806}" name="Course Code" dataCellStyle="Normal 2"/>
    <tableColumn id="4" xr3:uid="{1BE83A94-BCF6-1C47-9469-66A5C10867B8}" name="Course Name" dataCellStyle="Normal 2"/>
    <tableColumn id="23" xr3:uid="{B2C9A1D4-868B-2746-ADDA-AEBD8031C3E4}" name="Term Id" dataCellStyle="Normal 2"/>
    <tableColumn id="22" xr3:uid="{0C95CFB1-46A0-5E4D-A3B7-950EDAE54C32}" name="Term Name" dataCellStyle="Normal 2"/>
    <tableColumn id="20" xr3:uid="{4AAFB1C7-D7AD-7642-ACA7-C931ED27A3A9}" name="Content ID" dataCellStyle="Normal 2"/>
    <tableColumn id="5" xr3:uid="{6AA74D9F-EC67-5746-9B8D-4C761745D076}" name="Event" dataCellStyle="Normal 2"/>
    <tableColumn id="6" xr3:uid="{7F00DBF0-A6D1-A843-8565-765C8F03801B}" name="AFLaunch" dataCellStyle="Normal 2"/>
    <tableColumn id="7" xr3:uid="{F3794ACE-4948-9144-A064-EF0085FF4042}" name="Download" dataCellStyle="Normal 2"/>
    <tableColumn id="8" xr3:uid="{853BBD16-EE7E-C646-899B-71D49F4BC17A}" name="IFLaunch" dataCellStyle="Normal 2"/>
    <tableColumn id="9" xr3:uid="{63CC640E-0B9C-124C-AC2D-11227CDE729D}" name="Fix" dataCellStyle="Normal 2"/>
    <tableColumn id="10" xr3:uid="{19356565-140C-304E-A11A-7E3DFA0BFEB9}" name="Timestamp" dataCellStyle="Normal 2"/>
    <tableColumn id="11" xr3:uid="{68FBA1FB-5297-5845-9801-8EF0BA57C5D7}" name="Client" dataCellStyle="Normal 2"/>
    <tableColumn id="12" xr3:uid="{C2FDA5D2-0C2F-D642-9BEE-CEC6E2D7D608}" name="File Type" dataCellStyle="Normal 2"/>
    <tableColumn id="13" xr3:uid="{DD5476A6-929F-D04B-B0B5-245A21DC2D88}" name="Format Type" dataCellStyle="Normal 2"/>
    <tableColumn id="14" xr3:uid="{CC35EBB8-FC25-FD4E-8986-81BD5DD763BC}" name="Score Before" dataCellStyle="Normal 2"/>
    <tableColumn id="15" xr3:uid="{301EAAE0-7380-8947-828F-7F667849D910}" name="Score After" dataCellStyle="Normal 2"/>
    <tableColumn id="16" xr3:uid="{746D27F1-04AE-B142-A459-4F235E38C118}" name="Improved" dataCellStyle="Normal 2"/>
    <tableColumn id="17" xr3:uid="{9F9F2BD4-EA2C-4743-81D0-6E30A8E80F8C}" name="Week" dataCellStyle="Normal 2"/>
    <tableColumn id="18" xr3:uid="{4C4A9D74-67E7-6346-8CC4-56D2C0C8F3E6}" name="AF" dataCellStyle="Normal 2"/>
    <tableColumn id="19" xr3:uid="{3644B32C-D2C1-644C-A5FD-B30BB14ABB2E}" name="IF" dataCellStyle="Normal 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2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ivotTables/pivotTable2.xml" Type="http://schemas.openxmlformats.org/officeDocument/2006/relationships/pivotTable"/></Relationships>
</file>

<file path=xl/worksheets/_rels/sheet5.xml.rels><?xml version="1.0" encoding="UTF-8" standalone="yes"?><Relationships xmlns="http://schemas.openxmlformats.org/package/2006/relationships"><Relationship Id="rId1" Target="../pivotTables/pivotTable3.xml" Type="http://schemas.openxmlformats.org/officeDocument/2006/relationships/pivotTable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ivotTables/pivotTable4.xml" Type="http://schemas.openxmlformats.org/officeDocument/2006/relationships/pivotTable"/></Relationships>
</file>

<file path=xl/worksheets/_rels/sheet7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tables/table2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workbookViewId="0">
      <selection activeCell="E6" sqref="E6"/>
    </sheetView>
  </sheetViews>
  <sheetFormatPr baseColWidth="10" defaultColWidth="8.83203125" defaultRowHeight="15" x14ac:dyDescent="0.2"/>
  <cols>
    <col min="1" max="1" customWidth="true" width="10.6640625" collapsed="false"/>
    <col min="2" max="2" customWidth="true" width="13.6640625" collapsed="false"/>
    <col min="3" max="3" customWidth="true" width="13.1640625" collapsed="false"/>
  </cols>
  <sheetData>
    <row r="1" spans="1:5" x14ac:dyDescent="0.2">
      <c r="A1" s="27" t="s">
        <v>11</v>
      </c>
      <c r="B1" s="28" t="s">
        <v>3</v>
      </c>
      <c r="C1" s="29" t="s">
        <v>2</v>
      </c>
      <c r="D1" s="28" t="s">
        <v>50</v>
      </c>
      <c r="E1" s="28" t="s">
        <v>51</v>
      </c>
    </row>
    <row r="2">
      <c r="A2" t="inlineStr">
        <is>
          <t>28948</t>
        </is>
      </c>
      <c r="B2" t="inlineStr">
        <is>
          <t/>
        </is>
      </c>
      <c r="C2" t="inlineStr">
        <is>
          <t>pammy section 2</t>
        </is>
      </c>
      <c r="D2" t="inlineStr">
        <is>
          <t/>
        </is>
      </c>
      <c r="E2" t="inlineStr">
        <is>
          <t/>
        </is>
      </c>
    </row>
    <row r="3">
      <c r="A3" t="inlineStr">
        <is>
          <t>28949</t>
        </is>
      </c>
      <c r="B3" t="inlineStr">
        <is>
          <t/>
        </is>
      </c>
      <c r="C3" t="inlineStr">
        <is>
          <t>Michelle Gunessever</t>
        </is>
      </c>
      <c r="D3" t="inlineStr">
        <is>
          <t/>
        </is>
      </c>
      <c r="E3" t="inlineStr">
        <is>
          <t/>
        </is>
      </c>
    </row>
    <row r="4">
      <c r="A4" t="inlineStr">
        <is>
          <t>28443</t>
        </is>
      </c>
      <c r="B4" t="inlineStr">
        <is>
          <t/>
        </is>
      </c>
      <c r="C4" t="inlineStr">
        <is>
          <t>Darlene O</t>
        </is>
      </c>
      <c r="D4" t="inlineStr">
        <is>
          <t/>
        </is>
      </c>
      <c r="E4" t="inlineStr">
        <is>
          <t/>
        </is>
      </c>
    </row>
    <row r="5">
      <c r="A5" t="inlineStr">
        <is>
          <t>28431</t>
        </is>
      </c>
      <c r="B5" t="inlineStr">
        <is>
          <t/>
        </is>
      </c>
      <c r="C5" t="inlineStr">
        <is>
          <t>Michele F.</t>
        </is>
      </c>
      <c r="D5" t="inlineStr">
        <is>
          <t/>
        </is>
      </c>
      <c r="E5" t="inlineStr">
        <is>
          <t/>
        </is>
      </c>
    </row>
    <row r="6">
      <c r="A6" t="inlineStr">
        <is>
          <t>32511</t>
        </is>
      </c>
      <c r="B6" t="inlineStr">
        <is>
          <t/>
        </is>
      </c>
      <c r="C6" t="inlineStr">
        <is>
          <t>Melissa M</t>
        </is>
      </c>
      <c r="D6" t="inlineStr">
        <is>
          <t/>
        </is>
      </c>
      <c r="E6" t="inlineStr">
        <is>
          <t/>
        </is>
      </c>
    </row>
    <row r="7">
      <c r="A7" t="inlineStr">
        <is>
          <t>32512</t>
        </is>
      </c>
      <c r="B7" t="inlineStr">
        <is>
          <t/>
        </is>
      </c>
      <c r="C7" t="inlineStr">
        <is>
          <t>Information for Families</t>
        </is>
      </c>
      <c r="D7" t="inlineStr">
        <is>
          <t/>
        </is>
      </c>
      <c r="E7" t="inlineStr">
        <is>
          <t/>
        </is>
      </c>
    </row>
    <row r="8">
      <c r="A8" t="inlineStr">
        <is>
          <t>30593</t>
        </is>
      </c>
      <c r="B8" t="inlineStr">
        <is>
          <t/>
        </is>
      </c>
      <c r="C8" t="inlineStr">
        <is>
          <t>Jills Section for January 15</t>
        </is>
      </c>
      <c r="D8" t="inlineStr">
        <is>
          <t/>
        </is>
      </c>
      <c r="E8" t="inlineStr">
        <is>
          <t/>
        </is>
      </c>
    </row>
    <row r="9">
      <c r="A9" t="inlineStr">
        <is>
          <t>30592</t>
        </is>
      </c>
      <c r="B9" t="inlineStr">
        <is>
          <t/>
        </is>
      </c>
      <c r="C9" t="inlineStr">
        <is>
          <t>Jocelyn File Folder</t>
        </is>
      </c>
      <c r="D9" t="inlineStr">
        <is>
          <t/>
        </is>
      </c>
      <c r="E9" t="inlineStr">
        <is>
          <t/>
        </is>
      </c>
    </row>
    <row r="10">
      <c r="A10" t="inlineStr">
        <is>
          <t>30590</t>
        </is>
      </c>
      <c r="B10" t="inlineStr">
        <is>
          <t/>
        </is>
      </c>
      <c r="C10" t="inlineStr">
        <is>
          <t>Stacey's File Folder</t>
        </is>
      </c>
      <c r="D10" t="inlineStr">
        <is>
          <t/>
        </is>
      </c>
      <c r="E10" t="inlineStr">
        <is>
          <t/>
        </is>
      </c>
    </row>
    <row r="11">
      <c r="A11" t="inlineStr">
        <is>
          <t>30595</t>
        </is>
      </c>
      <c r="B11" t="inlineStr">
        <is>
          <t/>
        </is>
      </c>
      <c r="C11" t="inlineStr">
        <is>
          <t>Dawn's File Folder</t>
        </is>
      </c>
      <c r="D11" t="inlineStr">
        <is>
          <t/>
        </is>
      </c>
      <c r="E11" t="inlineStr">
        <is>
          <t/>
        </is>
      </c>
    </row>
    <row r="12">
      <c r="A12" t="inlineStr">
        <is>
          <t>30591</t>
        </is>
      </c>
      <c r="B12" t="inlineStr">
        <is>
          <t/>
        </is>
      </c>
      <c r="C12" t="inlineStr">
        <is>
          <t>Jennnnn's Awesome Section</t>
        </is>
      </c>
      <c r="D12" t="inlineStr">
        <is>
          <t/>
        </is>
      </c>
      <c r="E12" t="inlineStr">
        <is>
          <t/>
        </is>
      </c>
    </row>
    <row r="13">
      <c r="A13" t="inlineStr">
        <is>
          <t>30596</t>
        </is>
      </c>
      <c r="B13" t="inlineStr">
        <is>
          <t/>
        </is>
      </c>
      <c r="C13" t="inlineStr">
        <is>
          <t>Osbon Training Section</t>
        </is>
      </c>
      <c r="D13" t="inlineStr">
        <is>
          <t/>
        </is>
      </c>
      <c r="E13" t="inlineStr">
        <is>
          <t/>
        </is>
      </c>
    </row>
    <row r="14">
      <c r="A14" t="inlineStr">
        <is>
          <t>28442</t>
        </is>
      </c>
      <c r="B14" t="inlineStr">
        <is>
          <t/>
        </is>
      </c>
      <c r="C14" t="inlineStr">
        <is>
          <t>Karen D</t>
        </is>
      </c>
      <c r="D14" t="inlineStr">
        <is>
          <t/>
        </is>
      </c>
      <c r="E14" t="inlineStr">
        <is>
          <t/>
        </is>
      </c>
    </row>
    <row r="15">
      <c r="A15" t="inlineStr">
        <is>
          <t>28441</t>
        </is>
      </c>
      <c r="B15" t="inlineStr">
        <is>
          <t/>
        </is>
      </c>
      <c r="C15" t="inlineStr">
        <is>
          <t>tate training folder</t>
        </is>
      </c>
      <c r="D15" t="inlineStr">
        <is>
          <t/>
        </is>
      </c>
      <c r="E15" t="inlineStr">
        <is>
          <t/>
        </is>
      </c>
    </row>
    <row r="16">
      <c r="A16" t="inlineStr">
        <is>
          <t>32510</t>
        </is>
      </c>
      <c r="B16" t="inlineStr">
        <is>
          <t/>
        </is>
      </c>
      <c r="C16" t="inlineStr">
        <is>
          <t>Karen practice section</t>
        </is>
      </c>
      <c r="D16" t="inlineStr">
        <is>
          <t/>
        </is>
      </c>
      <c r="E16" t="inlineStr">
        <is>
          <t/>
        </is>
      </c>
    </row>
    <row r="17">
      <c r="A17" t="inlineStr">
        <is>
          <t>28433</t>
        </is>
      </c>
      <c r="B17" t="inlineStr">
        <is>
          <t/>
        </is>
      </c>
      <c r="C17" t="inlineStr">
        <is>
          <t>Teresa L</t>
        </is>
      </c>
      <c r="D17" t="inlineStr">
        <is>
          <t/>
        </is>
      </c>
      <c r="E17" t="inlineStr">
        <is>
          <t/>
        </is>
      </c>
    </row>
    <row r="18">
      <c r="A18" t="inlineStr">
        <is>
          <t>28432</t>
        </is>
      </c>
      <c r="B18" t="inlineStr">
        <is>
          <t/>
        </is>
      </c>
      <c r="C18" t="inlineStr">
        <is>
          <t>Cat Videos</t>
        </is>
      </c>
      <c r="D18" t="inlineStr">
        <is>
          <t/>
        </is>
      </c>
      <c r="E18" t="inlineStr">
        <is>
          <t/>
        </is>
      </c>
    </row>
    <row r="19">
      <c r="A19" t="inlineStr">
        <is>
          <t>28437</t>
        </is>
      </c>
      <c r="B19" t="inlineStr">
        <is>
          <t/>
        </is>
      </c>
      <c r="C19" t="inlineStr">
        <is>
          <t>Alison B.</t>
        </is>
      </c>
      <c r="D19" t="inlineStr">
        <is>
          <t/>
        </is>
      </c>
      <c r="E19" t="inlineStr">
        <is>
          <t/>
        </is>
      </c>
    </row>
    <row r="20">
      <c r="A20" t="inlineStr">
        <is>
          <t>28430</t>
        </is>
      </c>
      <c r="B20" t="inlineStr">
        <is>
          <t/>
        </is>
      </c>
      <c r="C20" t="inlineStr">
        <is>
          <t>Resources</t>
        </is>
      </c>
      <c r="D20" t="inlineStr">
        <is>
          <t/>
        </is>
      </c>
      <c r="E20" t="inlineStr">
        <is>
          <t/>
        </is>
      </c>
    </row>
    <row r="21">
      <c r="A21" t="inlineStr">
        <is>
          <t>28444</t>
        </is>
      </c>
      <c r="B21" t="inlineStr">
        <is>
          <t/>
        </is>
      </c>
      <c r="C21" t="inlineStr">
        <is>
          <t>Shari B</t>
        </is>
      </c>
      <c r="D21" t="inlineStr">
        <is>
          <t/>
        </is>
      </c>
      <c r="E21" t="inlineStr">
        <is>
          <t/>
        </is>
      </c>
    </row>
    <row r="22">
      <c r="A22" t="inlineStr">
        <is>
          <t>28445</t>
        </is>
      </c>
      <c r="B22" t="inlineStr">
        <is>
          <t/>
        </is>
      </c>
      <c r="C22" t="inlineStr">
        <is>
          <t>pspiering</t>
        </is>
      </c>
      <c r="D22" t="inlineStr">
        <is>
          <t/>
        </is>
      </c>
      <c r="E22" t="inlineStr">
        <is>
          <t/>
        </is>
      </c>
    </row>
    <row r="23">
      <c r="A23" t="inlineStr">
        <is>
          <t>28448</t>
        </is>
      </c>
      <c r="B23" t="inlineStr">
        <is>
          <t/>
        </is>
      </c>
      <c r="C23" t="inlineStr">
        <is>
          <t>Connery</t>
        </is>
      </c>
      <c r="D23" t="inlineStr">
        <is>
          <t/>
        </is>
      </c>
      <c r="E23" t="inlineStr">
        <is>
          <t/>
        </is>
      </c>
    </row>
    <row r="24">
      <c r="A24" t="inlineStr">
        <is>
          <t>28585</t>
        </is>
      </c>
      <c r="B24" t="inlineStr">
        <is>
          <t/>
        </is>
      </c>
      <c r="C24" t="inlineStr">
        <is>
          <t>Website Training</t>
        </is>
      </c>
      <c r="D24" t="inlineStr">
        <is>
          <t/>
        </is>
      </c>
      <c r="E24" t="inlineStr">
        <is>
          <t/>
        </is>
      </c>
    </row>
    <row r="25">
      <c r="A25" t="inlineStr">
        <is>
          <t>28579</t>
        </is>
      </c>
      <c r="B25" t="inlineStr">
        <is>
          <t/>
        </is>
      </c>
      <c r="C25" t="inlineStr">
        <is>
          <t>Planning Services Site</t>
        </is>
      </c>
      <c r="D25" t="inlineStr">
        <is>
          <t/>
        </is>
      </c>
      <c r="E25" t="inlineStr">
        <is>
          <t/>
        </is>
      </c>
    </row>
    <row r="26">
      <c r="A26" t="inlineStr">
        <is>
          <t>28583</t>
        </is>
      </c>
      <c r="B26" t="inlineStr">
        <is>
          <t/>
        </is>
      </c>
      <c r="C26" t="inlineStr">
        <is>
          <t>Test Section</t>
        </is>
      </c>
      <c r="D26" t="inlineStr">
        <is>
          <t/>
        </is>
      </c>
      <c r="E26" t="inlineStr">
        <is>
          <t/>
        </is>
      </c>
    </row>
    <row r="27">
      <c r="A27" t="inlineStr">
        <is>
          <t>28589</t>
        </is>
      </c>
      <c r="B27" t="inlineStr">
        <is>
          <t/>
        </is>
      </c>
      <c r="C27" t="inlineStr">
        <is>
          <t>Loree Training Day 2</t>
        </is>
      </c>
      <c r="D27" t="inlineStr">
        <is>
          <t/>
        </is>
      </c>
      <c r="E27" t="inlineStr">
        <is>
          <t/>
        </is>
      </c>
    </row>
    <row r="28">
      <c r="A28" t="inlineStr">
        <is>
          <t>28580</t>
        </is>
      </c>
      <c r="B28" t="inlineStr">
        <is>
          <t/>
        </is>
      </c>
      <c r="C28" t="inlineStr">
        <is>
          <t>Mary Jo</t>
        </is>
      </c>
      <c r="D28" t="inlineStr">
        <is>
          <t/>
        </is>
      </c>
      <c r="E28" t="inlineStr">
        <is>
          <t/>
        </is>
      </c>
    </row>
    <row r="29">
      <c r="A29" t="inlineStr">
        <is>
          <t>28582</t>
        </is>
      </c>
      <c r="B29" t="inlineStr">
        <is>
          <t/>
        </is>
      </c>
      <c r="C29" t="inlineStr">
        <is>
          <t>Blackboard Training</t>
        </is>
      </c>
      <c r="D29" t="inlineStr">
        <is>
          <t/>
        </is>
      </c>
      <c r="E29" t="inlineStr">
        <is>
          <t/>
        </is>
      </c>
    </row>
    <row r="30">
      <c r="A30" t="inlineStr">
        <is>
          <t>28581</t>
        </is>
      </c>
      <c r="B30" t="inlineStr">
        <is>
          <t/>
        </is>
      </c>
      <c r="C30" t="inlineStr">
        <is>
          <t>Professional Learning</t>
        </is>
      </c>
      <c r="D30" t="inlineStr">
        <is>
          <t/>
        </is>
      </c>
      <c r="E30" t="inlineStr">
        <is>
          <t/>
        </is>
      </c>
    </row>
    <row r="31">
      <c r="A31" t="inlineStr">
        <is>
          <t>28468</t>
        </is>
      </c>
      <c r="B31" t="inlineStr">
        <is>
          <t/>
        </is>
      </c>
      <c r="C31" t="inlineStr">
        <is>
          <t>Technology in Procurement</t>
        </is>
      </c>
      <c r="D31" t="inlineStr">
        <is>
          <t/>
        </is>
      </c>
      <c r="E31" t="inlineStr">
        <is>
          <t/>
        </is>
      </c>
    </row>
    <row r="32">
      <c r="A32" t="inlineStr">
        <is>
          <t>30867</t>
        </is>
      </c>
      <c r="B32" t="inlineStr">
        <is>
          <t/>
        </is>
      </c>
      <c r="C32" t="inlineStr">
        <is>
          <t>WCM Training</t>
        </is>
      </c>
      <c r="D32" t="inlineStr">
        <is>
          <t/>
        </is>
      </c>
      <c r="E32" t="inlineStr">
        <is>
          <t/>
        </is>
      </c>
    </row>
    <row r="33">
      <c r="A33" t="inlineStr">
        <is>
          <t>30869</t>
        </is>
      </c>
      <c r="B33" t="inlineStr">
        <is>
          <t/>
        </is>
      </c>
      <c r="C33" t="inlineStr">
        <is>
          <t>Julia Training</t>
        </is>
      </c>
      <c r="D33" t="inlineStr">
        <is>
          <t/>
        </is>
      </c>
      <c r="E33" t="inlineStr">
        <is>
          <t/>
        </is>
      </c>
    </row>
    <row r="34">
      <c r="A34" t="inlineStr">
        <is>
          <t>30866</t>
        </is>
      </c>
      <c r="B34" t="inlineStr">
        <is>
          <t/>
        </is>
      </c>
      <c r="C34" t="inlineStr">
        <is>
          <t>C. Ramirez-training</t>
        </is>
      </c>
      <c r="D34" t="inlineStr">
        <is>
          <t/>
        </is>
      </c>
      <c r="E34" t="inlineStr">
        <is>
          <t/>
        </is>
      </c>
    </row>
    <row r="35">
      <c r="A35" t="inlineStr">
        <is>
          <t>30868</t>
        </is>
      </c>
      <c r="B35" t="inlineStr">
        <is>
          <t/>
        </is>
      </c>
      <c r="C35" t="inlineStr">
        <is>
          <t>J. Le Bel training</t>
        </is>
      </c>
      <c r="D35" t="inlineStr">
        <is>
          <t/>
        </is>
      </c>
      <c r="E35" t="inlineStr">
        <is>
          <t/>
        </is>
      </c>
    </row>
    <row r="36">
      <c r="A36" t="inlineStr">
        <is>
          <t>30865</t>
        </is>
      </c>
      <c r="B36" t="inlineStr">
        <is>
          <t/>
        </is>
      </c>
      <c r="C36" t="inlineStr">
        <is>
          <t>Jeff Training</t>
        </is>
      </c>
      <c r="D36" t="inlineStr">
        <is>
          <t/>
        </is>
      </c>
      <c r="E36" t="inlineStr">
        <is>
          <t/>
        </is>
      </c>
    </row>
    <row r="37">
      <c r="A37" t="inlineStr">
        <is>
          <t>29614</t>
        </is>
      </c>
      <c r="B37" t="inlineStr">
        <is>
          <t/>
        </is>
      </c>
      <c r="C37" t="inlineStr">
        <is>
          <t>Robey</t>
        </is>
      </c>
      <c r="D37" t="inlineStr">
        <is>
          <t/>
        </is>
      </c>
      <c r="E37" t="inlineStr">
        <is>
          <t/>
        </is>
      </c>
    </row>
    <row r="38">
      <c r="A38" t="inlineStr">
        <is>
          <t>29622</t>
        </is>
      </c>
      <c r="B38" t="inlineStr">
        <is>
          <t/>
        </is>
      </c>
      <c r="C38" t="inlineStr">
        <is>
          <t>Theresa Practice</t>
        </is>
      </c>
      <c r="D38" t="inlineStr">
        <is>
          <t/>
        </is>
      </c>
      <c r="E38" t="inlineStr">
        <is>
          <t/>
        </is>
      </c>
    </row>
    <row r="39">
      <c r="A39" t="inlineStr">
        <is>
          <t>29619</t>
        </is>
      </c>
      <c r="B39" t="inlineStr">
        <is>
          <t/>
        </is>
      </c>
      <c r="C39" t="inlineStr">
        <is>
          <t>Wezi Practice</t>
        </is>
      </c>
      <c r="D39" t="inlineStr">
        <is>
          <t/>
        </is>
      </c>
      <c r="E39" t="inlineStr">
        <is>
          <t/>
        </is>
      </c>
    </row>
    <row r="40">
      <c r="A40" t="inlineStr">
        <is>
          <t>29618</t>
        </is>
      </c>
      <c r="B40" t="inlineStr">
        <is>
          <t/>
        </is>
      </c>
      <c r="C40" t="inlineStr">
        <is>
          <t>Lightridge training</t>
        </is>
      </c>
      <c r="D40" t="inlineStr">
        <is>
          <t/>
        </is>
      </c>
      <c r="E40" t="inlineStr">
        <is>
          <t/>
        </is>
      </c>
    </row>
    <row r="41">
      <c r="A41" t="inlineStr">
        <is>
          <t>29617</t>
        </is>
      </c>
      <c r="B41" t="inlineStr">
        <is>
          <t/>
        </is>
      </c>
      <c r="C41" t="inlineStr">
        <is>
          <t>Rounsley Training</t>
        </is>
      </c>
      <c r="D41" t="inlineStr">
        <is>
          <t/>
        </is>
      </c>
      <c r="E41" t="inlineStr">
        <is>
          <t/>
        </is>
      </c>
    </row>
    <row r="42">
      <c r="A42" t="inlineStr">
        <is>
          <t>29623</t>
        </is>
      </c>
      <c r="B42" t="inlineStr">
        <is>
          <t/>
        </is>
      </c>
      <c r="C42" t="inlineStr">
        <is>
          <t>Amazing Amy</t>
        </is>
      </c>
      <c r="D42" t="inlineStr">
        <is>
          <t/>
        </is>
      </c>
      <c r="E42" t="inlineStr">
        <is>
          <t/>
        </is>
      </c>
    </row>
    <row r="43">
      <c r="A43" t="inlineStr">
        <is>
          <t>30870</t>
        </is>
      </c>
      <c r="B43" t="inlineStr">
        <is>
          <t/>
        </is>
      </c>
      <c r="C43" t="inlineStr">
        <is>
          <t>Hicks Training</t>
        </is>
      </c>
      <c r="D43" t="inlineStr">
        <is>
          <t/>
        </is>
      </c>
      <c r="E43" t="inlineStr">
        <is>
          <t/>
        </is>
      </c>
    </row>
    <row r="44">
      <c r="A44" t="inlineStr">
        <is>
          <t>29621</t>
        </is>
      </c>
      <c r="B44" t="inlineStr">
        <is>
          <t/>
        </is>
      </c>
      <c r="C44" t="inlineStr">
        <is>
          <t>Hrutkay</t>
        </is>
      </c>
      <c r="D44" t="inlineStr">
        <is>
          <t/>
        </is>
      </c>
      <c r="E44" t="inlineStr">
        <is>
          <t/>
        </is>
      </c>
    </row>
    <row r="45">
      <c r="A45" t="inlineStr">
        <is>
          <t>29620</t>
        </is>
      </c>
      <c r="B45" t="inlineStr">
        <is>
          <t/>
        </is>
      </c>
      <c r="C45" t="inlineStr">
        <is>
          <t>Fournier DCS</t>
        </is>
      </c>
      <c r="D45" t="inlineStr">
        <is>
          <t/>
        </is>
      </c>
      <c r="E45" t="inlineStr">
        <is>
          <t/>
        </is>
      </c>
    </row>
    <row r="46">
      <c r="A46" t="inlineStr">
        <is>
          <t>28471</t>
        </is>
      </c>
      <c r="B46" t="inlineStr">
        <is>
          <t/>
        </is>
      </c>
      <c r="C46" t="inlineStr">
        <is>
          <t>Test LC</t>
        </is>
      </c>
      <c r="D46" t="inlineStr">
        <is>
          <t/>
        </is>
      </c>
      <c r="E46" t="inlineStr">
        <is>
          <t/>
        </is>
      </c>
    </row>
    <row r="47">
      <c r="A47" t="inlineStr">
        <is>
          <t>28473</t>
        </is>
      </c>
      <c r="B47" t="inlineStr">
        <is>
          <t/>
        </is>
      </c>
      <c r="C47" t="inlineStr">
        <is>
          <t>Sub-Central Practice Page</t>
        </is>
      </c>
      <c r="D47" t="inlineStr">
        <is>
          <t/>
        </is>
      </c>
      <c r="E47" t="inlineStr">
        <is>
          <t/>
        </is>
      </c>
    </row>
    <row r="48">
      <c r="A48" t="inlineStr">
        <is>
          <t>28472</t>
        </is>
      </c>
      <c r="B48" t="inlineStr">
        <is>
          <t/>
        </is>
      </c>
      <c r="C48" t="inlineStr">
        <is>
          <t>Suzanne</t>
        </is>
      </c>
      <c r="D48" t="inlineStr">
        <is>
          <t/>
        </is>
      </c>
      <c r="E48" t="inlineStr">
        <is>
          <t/>
        </is>
      </c>
    </row>
    <row r="49">
      <c r="A49" t="inlineStr">
        <is>
          <t>26727</t>
        </is>
      </c>
      <c r="B49" t="inlineStr">
        <is>
          <t/>
        </is>
      </c>
      <c r="C49" t="inlineStr">
        <is>
          <t>Training</t>
        </is>
      </c>
      <c r="D49" t="inlineStr">
        <is>
          <t/>
        </is>
      </c>
      <c r="E49" t="inlineStr">
        <is>
          <t/>
        </is>
      </c>
    </row>
    <row r="50">
      <c r="A50" t="inlineStr">
        <is>
          <t>28474</t>
        </is>
      </c>
      <c r="B50" t="inlineStr">
        <is>
          <t/>
        </is>
      </c>
      <c r="C50" t="inlineStr">
        <is>
          <t>Lisa's Test Section</t>
        </is>
      </c>
      <c r="D50" t="inlineStr">
        <is>
          <t/>
        </is>
      </c>
      <c r="E50" t="inlineStr">
        <is>
          <t/>
        </is>
      </c>
    </row>
    <row r="51">
      <c r="A51" t="inlineStr">
        <is>
          <t>28475</t>
        </is>
      </c>
      <c r="B51" t="inlineStr">
        <is>
          <t/>
        </is>
      </c>
      <c r="C51" t="inlineStr">
        <is>
          <t>MDK Test</t>
        </is>
      </c>
      <c r="D51" t="inlineStr">
        <is>
          <t/>
        </is>
      </c>
      <c r="E51" t="inlineStr">
        <is>
          <t/>
        </is>
      </c>
    </row>
    <row r="52">
      <c r="A52" t="inlineStr">
        <is>
          <t>28469</t>
        </is>
      </c>
      <c r="B52" t="inlineStr">
        <is>
          <t/>
        </is>
      </c>
      <c r="C52" t="inlineStr">
        <is>
          <t>Training 101</t>
        </is>
      </c>
      <c r="D52" t="inlineStr">
        <is>
          <t/>
        </is>
      </c>
      <c r="E52" t="inlineStr">
        <is>
          <t/>
        </is>
      </c>
    </row>
    <row r="53">
      <c r="A53" t="inlineStr">
        <is>
          <t>28466</t>
        </is>
      </c>
      <c r="B53" t="inlineStr">
        <is>
          <t/>
        </is>
      </c>
      <c r="C53" t="inlineStr">
        <is>
          <t>Jane's Testing Section</t>
        </is>
      </c>
      <c r="D53" t="inlineStr">
        <is>
          <t/>
        </is>
      </c>
      <c r="E53" t="inlineStr">
        <is>
          <t/>
        </is>
      </c>
    </row>
    <row r="54">
      <c r="A54" t="inlineStr">
        <is>
          <t>75</t>
        </is>
      </c>
      <c r="B54" t="inlineStr">
        <is>
          <t/>
        </is>
      </c>
      <c r="C54" t="inlineStr">
        <is>
          <t>Contact Us</t>
        </is>
      </c>
      <c r="D54" t="inlineStr">
        <is>
          <t/>
        </is>
      </c>
      <c r="E54" t="inlineStr">
        <is>
          <t/>
        </is>
      </c>
    </row>
    <row r="55">
      <c r="A55" t="inlineStr">
        <is>
          <t>19</t>
        </is>
      </c>
      <c r="B55" t="inlineStr">
        <is>
          <t/>
        </is>
      </c>
      <c r="C55" t="inlineStr">
        <is>
          <t>ENCORE</t>
        </is>
      </c>
      <c r="D55" t="inlineStr">
        <is>
          <t/>
        </is>
      </c>
      <c r="E55" t="inlineStr">
        <is>
          <t/>
        </is>
      </c>
    </row>
    <row r="56">
      <c r="A56" t="inlineStr">
        <is>
          <t>71</t>
        </is>
      </c>
      <c r="B56" t="inlineStr">
        <is>
          <t/>
        </is>
      </c>
      <c r="C56" t="inlineStr">
        <is>
          <t>Job Fairs</t>
        </is>
      </c>
      <c r="D56" t="inlineStr">
        <is>
          <t/>
        </is>
      </c>
      <c r="E56" t="inlineStr">
        <is>
          <t/>
        </is>
      </c>
    </row>
    <row r="57">
      <c r="A57" t="inlineStr">
        <is>
          <t>72</t>
        </is>
      </c>
      <c r="B57" t="inlineStr">
        <is>
          <t/>
        </is>
      </c>
      <c r="C57" t="inlineStr">
        <is>
          <t>Position Titles and Levels&amp;#47;Salary Schedule</t>
        </is>
      </c>
      <c r="D57" t="inlineStr">
        <is>
          <t/>
        </is>
      </c>
      <c r="E57" t="inlineStr">
        <is>
          <t/>
        </is>
      </c>
    </row>
    <row r="58">
      <c r="A58" t="inlineStr">
        <is>
          <t>77</t>
        </is>
      </c>
      <c r="B58" t="inlineStr">
        <is>
          <t/>
        </is>
      </c>
      <c r="C58" t="inlineStr">
        <is>
          <t>Transfer Process(Employee Only)</t>
        </is>
      </c>
      <c r="D58" t="inlineStr">
        <is>
          <t/>
        </is>
      </c>
      <c r="E58" t="inlineStr">
        <is>
          <t/>
        </is>
      </c>
    </row>
    <row r="59">
      <c r="A59" t="inlineStr">
        <is>
          <t>99</t>
        </is>
      </c>
      <c r="B59" t="inlineStr">
        <is>
          <t/>
        </is>
      </c>
      <c r="C59" t="inlineStr">
        <is>
          <t>Loudoun Education Alliance of Parents</t>
        </is>
      </c>
      <c r="D59" t="inlineStr">
        <is>
          <t/>
        </is>
      </c>
      <c r="E59" t="inlineStr">
        <is>
          <t/>
        </is>
      </c>
    </row>
    <row r="60">
      <c r="A60" t="inlineStr">
        <is>
          <t>26707</t>
        </is>
      </c>
      <c r="B60" t="inlineStr">
        <is>
          <t/>
        </is>
      </c>
      <c r="C60" t="inlineStr">
        <is>
          <t>LCPS ADA Accommodation Requests and Website Accessibility</t>
        </is>
      </c>
      <c r="D60" t="inlineStr">
        <is>
          <t/>
        </is>
      </c>
      <c r="E60" t="inlineStr">
        <is>
          <t/>
        </is>
      </c>
    </row>
    <row r="61">
      <c r="A61" t="inlineStr">
        <is>
          <t>19433</t>
        </is>
      </c>
      <c r="B61" t="inlineStr">
        <is>
          <t/>
        </is>
      </c>
      <c r="C61" t="inlineStr">
        <is>
          <t>links for new lcps home page</t>
        </is>
      </c>
      <c r="D61" t="inlineStr">
        <is>
          <t/>
        </is>
      </c>
      <c r="E61" t="inlineStr">
        <is>
          <t/>
        </is>
      </c>
    </row>
    <row r="62">
      <c r="A62" t="inlineStr">
        <is>
          <t>17509</t>
        </is>
      </c>
      <c r="B62" t="inlineStr">
        <is>
          <t/>
        </is>
      </c>
      <c r="C62" t="inlineStr">
        <is>
          <t>One to the World</t>
        </is>
      </c>
      <c r="D62" t="inlineStr">
        <is>
          <t/>
        </is>
      </c>
      <c r="E62" t="inlineStr">
        <is>
          <t/>
        </is>
      </c>
    </row>
    <row r="63">
      <c r="A63" t="inlineStr">
        <is>
          <t>16097</t>
        </is>
      </c>
      <c r="B63" t="inlineStr">
        <is>
          <t/>
        </is>
      </c>
      <c r="C63" t="inlineStr">
        <is>
          <t>Honors Curr Guide</t>
        </is>
      </c>
      <c r="D63" t="inlineStr">
        <is>
          <t/>
        </is>
      </c>
      <c r="E63" t="inlineStr">
        <is>
          <t/>
        </is>
      </c>
    </row>
    <row r="64">
      <c r="A64" t="inlineStr">
        <is>
          <t>21206</t>
        </is>
      </c>
      <c r="B64" t="inlineStr">
        <is>
          <t/>
        </is>
      </c>
      <c r="C64" t="inlineStr">
        <is>
          <t>training site</t>
        </is>
      </c>
      <c r="D64" t="inlineStr">
        <is>
          <t/>
        </is>
      </c>
      <c r="E64" t="inlineStr">
        <is>
          <t/>
        </is>
      </c>
    </row>
    <row r="65">
      <c r="A65" t="inlineStr">
        <is>
          <t>15</t>
        </is>
      </c>
      <c r="B65" t="inlineStr">
        <is>
          <t/>
        </is>
      </c>
      <c r="C65" t="inlineStr">
        <is>
          <t>Art</t>
        </is>
      </c>
      <c r="D65" t="inlineStr">
        <is>
          <t/>
        </is>
      </c>
      <c r="E65" t="inlineStr">
        <is>
          <t/>
        </is>
      </c>
    </row>
    <row r="66">
      <c r="A66" t="inlineStr">
        <is>
          <t>c27337</t>
        </is>
      </c>
      <c r="B66" t="inlineStr">
        <is>
          <t/>
        </is>
      </c>
      <c r="C66" t="inlineStr">
        <is>
          <t>Discover LCPS</t>
        </is>
      </c>
      <c r="D66" t="inlineStr">
        <is>
          <t/>
        </is>
      </c>
      <c r="E66" t="inlineStr">
        <is>
          <t/>
        </is>
      </c>
    </row>
    <row r="67">
      <c r="A67" t="inlineStr">
        <is>
          <t>c27338</t>
        </is>
      </c>
      <c r="B67" t="inlineStr">
        <is>
          <t/>
        </is>
      </c>
      <c r="C67" t="inlineStr">
        <is>
          <t>Newsroom</t>
        </is>
      </c>
      <c r="D67" t="inlineStr">
        <is>
          <t/>
        </is>
      </c>
      <c r="E67" t="inlineStr">
        <is>
          <t/>
        </is>
      </c>
    </row>
    <row r="68">
      <c r="A68" t="inlineStr">
        <is>
          <t>c31474</t>
        </is>
      </c>
      <c r="B68" t="inlineStr">
        <is>
          <t/>
        </is>
      </c>
      <c r="C68" t="inlineStr">
        <is>
          <t>Employee Benefits</t>
        </is>
      </c>
      <c r="D68" t="inlineStr">
        <is>
          <t/>
        </is>
      </c>
      <c r="E68" t="inlineStr">
        <is>
          <t/>
        </is>
      </c>
    </row>
    <row r="69">
      <c r="A69" t="inlineStr">
        <is>
          <t>31435</t>
        </is>
      </c>
      <c r="B69" t="inlineStr">
        <is>
          <t/>
        </is>
      </c>
      <c r="C69" t="inlineStr">
        <is>
          <t>WCM Training Section - JMB</t>
        </is>
      </c>
      <c r="D69" t="inlineStr">
        <is>
          <t/>
        </is>
      </c>
      <c r="E69" t="inlineStr">
        <is>
          <t/>
        </is>
      </c>
    </row>
    <row r="70">
      <c r="A70" t="inlineStr">
        <is>
          <t>17803</t>
        </is>
      </c>
      <c r="B70" t="inlineStr">
        <is>
          <t/>
        </is>
      </c>
      <c r="C70" t="inlineStr">
        <is>
          <t>Driver Education</t>
        </is>
      </c>
      <c r="D70" t="inlineStr">
        <is>
          <t/>
        </is>
      </c>
      <c r="E70" t="inlineStr">
        <is>
          <t/>
        </is>
      </c>
    </row>
    <row r="71">
      <c r="A71" t="inlineStr">
        <is>
          <t>20298</t>
        </is>
      </c>
      <c r="B71" t="inlineStr">
        <is>
          <t/>
        </is>
      </c>
      <c r="C71" t="inlineStr">
        <is>
          <t>Library Media Services draft</t>
        </is>
      </c>
      <c r="D71" t="inlineStr">
        <is>
          <t/>
        </is>
      </c>
      <c r="E71" t="inlineStr">
        <is>
          <t/>
        </is>
      </c>
    </row>
    <row r="72">
      <c r="A72" t="inlineStr">
        <is>
          <t>18321</t>
        </is>
      </c>
      <c r="B72" t="inlineStr">
        <is>
          <t/>
        </is>
      </c>
      <c r="C72" t="inlineStr">
        <is>
          <t>English Learners (EL) Spanish</t>
        </is>
      </c>
      <c r="D72" t="inlineStr">
        <is>
          <t/>
        </is>
      </c>
      <c r="E72" t="inlineStr">
        <is>
          <t/>
        </is>
      </c>
    </row>
    <row r="73">
      <c r="A73" t="inlineStr">
        <is>
          <t>114</t>
        </is>
      </c>
      <c r="B73" t="inlineStr">
        <is>
          <t/>
        </is>
      </c>
      <c r="C73" t="inlineStr">
        <is>
          <t>BoardDocs</t>
        </is>
      </c>
      <c r="D73" t="inlineStr">
        <is>
          <t/>
        </is>
      </c>
      <c r="E73" t="inlineStr">
        <is>
          <t/>
        </is>
      </c>
    </row>
    <row r="74">
      <c r="A74" t="inlineStr">
        <is>
          <t>69</t>
        </is>
      </c>
      <c r="B74" t="inlineStr">
        <is>
          <t/>
        </is>
      </c>
      <c r="C74" t="inlineStr">
        <is>
          <t>Quick Links</t>
        </is>
      </c>
      <c r="D74" t="inlineStr">
        <is>
          <t/>
        </is>
      </c>
      <c r="E74" t="inlineStr">
        <is>
          <t/>
        </is>
      </c>
    </row>
    <row r="75">
      <c r="A75" t="inlineStr">
        <is>
          <t>17</t>
        </is>
      </c>
      <c r="B75" t="inlineStr">
        <is>
          <t/>
        </is>
      </c>
      <c r="C75" t="inlineStr">
        <is>
          <t>Teaching and Learning</t>
        </is>
      </c>
      <c r="D75" t="inlineStr">
        <is>
          <t/>
        </is>
      </c>
      <c r="E75" t="inlineStr">
        <is>
          <t/>
        </is>
      </c>
    </row>
    <row r="76">
      <c r="A76" t="inlineStr">
        <is>
          <t>c26724</t>
        </is>
      </c>
      <c r="B76" t="inlineStr">
        <is>
          <t/>
        </is>
      </c>
      <c r="C76" t="inlineStr">
        <is>
          <t>Technology</t>
        </is>
      </c>
      <c r="D76" t="inlineStr">
        <is>
          <t/>
        </is>
      </c>
      <c r="E76" t="inlineStr">
        <is>
          <t/>
        </is>
      </c>
    </row>
    <row r="77">
      <c r="A77" t="inlineStr">
        <is>
          <t>30643</t>
        </is>
      </c>
      <c r="B77" t="inlineStr">
        <is>
          <t/>
        </is>
      </c>
      <c r="C77" t="inlineStr">
        <is>
          <t>Jon's Section</t>
        </is>
      </c>
      <c r="D77" t="inlineStr">
        <is>
          <t/>
        </is>
      </c>
      <c r="E77" t="inlineStr">
        <is>
          <t/>
        </is>
      </c>
    </row>
    <row r="78">
      <c r="A78" t="inlineStr">
        <is>
          <t>30647</t>
        </is>
      </c>
      <c r="B78" t="inlineStr">
        <is>
          <t/>
        </is>
      </c>
      <c r="C78" t="inlineStr">
        <is>
          <t>TechnoBubblejr</t>
        </is>
      </c>
      <c r="D78" t="inlineStr">
        <is>
          <t/>
        </is>
      </c>
      <c r="E78" t="inlineStr">
        <is>
          <t/>
        </is>
      </c>
    </row>
    <row r="79">
      <c r="A79" t="inlineStr">
        <is>
          <t>30641</t>
        </is>
      </c>
      <c r="B79" t="inlineStr">
        <is>
          <t/>
        </is>
      </c>
      <c r="C79" t="inlineStr">
        <is>
          <t>My WCM Section</t>
        </is>
      </c>
      <c r="D79" t="inlineStr">
        <is>
          <t/>
        </is>
      </c>
      <c r="E79" t="inlineStr">
        <is>
          <t/>
        </is>
      </c>
    </row>
    <row r="80">
      <c r="A80" t="inlineStr">
        <is>
          <t>30644</t>
        </is>
      </c>
      <c r="B80" t="inlineStr">
        <is>
          <t/>
        </is>
      </c>
      <c r="C80" t="inlineStr">
        <is>
          <t>Mountain View Sandbox</t>
        </is>
      </c>
      <c r="D80" t="inlineStr">
        <is>
          <t/>
        </is>
      </c>
      <c r="E80" t="inlineStr">
        <is>
          <t/>
        </is>
      </c>
    </row>
    <row r="81">
      <c r="A81" t="inlineStr">
        <is>
          <t>30646</t>
        </is>
      </c>
      <c r="B81" t="inlineStr">
        <is>
          <t/>
        </is>
      </c>
      <c r="C81" t="inlineStr">
        <is>
          <t>B.Trussell</t>
        </is>
      </c>
      <c r="D81" t="inlineStr">
        <is>
          <t/>
        </is>
      </c>
      <c r="E81" t="inlineStr">
        <is>
          <t/>
        </is>
      </c>
    </row>
    <row r="82">
      <c r="A82" t="inlineStr">
        <is>
          <t>30642</t>
        </is>
      </c>
      <c r="B82" t="inlineStr">
        <is>
          <t/>
        </is>
      </c>
      <c r="C82" t="inlineStr">
        <is>
          <t>Kimberly's WCM Section</t>
        </is>
      </c>
      <c r="D82" t="inlineStr">
        <is>
          <t/>
        </is>
      </c>
      <c r="E82" t="inlineStr">
        <is>
          <t/>
        </is>
      </c>
    </row>
    <row r="83">
      <c r="A83" t="inlineStr">
        <is>
          <t>30648</t>
        </is>
      </c>
      <c r="B83" t="inlineStr">
        <is>
          <t/>
        </is>
      </c>
      <c r="C83" t="inlineStr">
        <is>
          <t>Practice Web Management Section</t>
        </is>
      </c>
      <c r="D83" t="inlineStr">
        <is>
          <t/>
        </is>
      </c>
      <c r="E83" t="inlineStr">
        <is>
          <t/>
        </is>
      </c>
    </row>
    <row r="84">
      <c r="A84" t="inlineStr">
        <is>
          <t>128</t>
        </is>
      </c>
      <c r="B84" t="inlineStr">
        <is>
          <t/>
        </is>
      </c>
      <c r="C84" t="inlineStr">
        <is>
          <t>Student Support Services</t>
        </is>
      </c>
      <c r="D84" t="inlineStr">
        <is>
          <t/>
        </is>
      </c>
      <c r="E84" t="inlineStr">
        <is>
          <t/>
        </is>
      </c>
    </row>
    <row r="85">
      <c r="A85" t="inlineStr">
        <is>
          <t>30645</t>
        </is>
      </c>
      <c r="B85" t="inlineStr">
        <is>
          <t/>
        </is>
      </c>
      <c r="C85" t="inlineStr">
        <is>
          <t>Mike's Stuff</t>
        </is>
      </c>
      <c r="D85" t="inlineStr">
        <is>
          <t/>
        </is>
      </c>
      <c r="E85" t="inlineStr">
        <is>
          <t/>
        </is>
      </c>
    </row>
    <row r="86">
      <c r="A86" t="inlineStr">
        <is>
          <t>30745</t>
        </is>
      </c>
      <c r="B86" t="inlineStr">
        <is>
          <t/>
        </is>
      </c>
      <c r="C86" t="inlineStr">
        <is>
          <t>JG Training</t>
        </is>
      </c>
      <c r="D86" t="inlineStr">
        <is>
          <t/>
        </is>
      </c>
      <c r="E86" t="inlineStr">
        <is>
          <t/>
        </is>
      </c>
    </row>
    <row r="87">
      <c r="A87" t="inlineStr">
        <is>
          <t>30733</t>
        </is>
      </c>
      <c r="B87" t="inlineStr">
        <is>
          <t/>
        </is>
      </c>
      <c r="C87" t="inlineStr">
        <is>
          <t>Jill WCM 1/29</t>
        </is>
      </c>
      <c r="D87" t="inlineStr">
        <is>
          <t/>
        </is>
      </c>
      <c r="E87" t="inlineStr">
        <is>
          <t/>
        </is>
      </c>
    </row>
    <row r="88">
      <c r="A88" t="inlineStr">
        <is>
          <t>30743</t>
        </is>
      </c>
      <c r="B88" t="inlineStr">
        <is>
          <t/>
        </is>
      </c>
      <c r="C88" t="inlineStr">
        <is>
          <t>Nicholson</t>
        </is>
      </c>
      <c r="D88" t="inlineStr">
        <is>
          <t/>
        </is>
      </c>
      <c r="E88" t="inlineStr">
        <is>
          <t/>
        </is>
      </c>
    </row>
    <row r="89">
      <c r="A89" t="inlineStr">
        <is>
          <t>30740</t>
        </is>
      </c>
      <c r="B89" t="inlineStr">
        <is>
          <t/>
        </is>
      </c>
      <c r="C89" t="inlineStr">
        <is>
          <t>Leslie's Section</t>
        </is>
      </c>
      <c r="D89" t="inlineStr">
        <is>
          <t/>
        </is>
      </c>
      <c r="E89" t="inlineStr">
        <is>
          <t/>
        </is>
      </c>
    </row>
    <row r="90">
      <c r="A90" t="inlineStr">
        <is>
          <t>30742</t>
        </is>
      </c>
      <c r="B90" t="inlineStr">
        <is>
          <t/>
        </is>
      </c>
      <c r="C90" t="inlineStr">
        <is>
          <t>Payne Training</t>
        </is>
      </c>
      <c r="D90" t="inlineStr">
        <is>
          <t/>
        </is>
      </c>
      <c r="E90" t="inlineStr">
        <is>
          <t/>
        </is>
      </c>
    </row>
    <row r="91">
      <c r="A91" t="inlineStr">
        <is>
          <t>30736</t>
        </is>
      </c>
      <c r="B91" t="inlineStr">
        <is>
          <t/>
        </is>
      </c>
      <c r="C91" t="inlineStr">
        <is>
          <t>Chelsie's Section</t>
        </is>
      </c>
      <c r="D91" t="inlineStr">
        <is>
          <t/>
        </is>
      </c>
      <c r="E91" t="inlineStr">
        <is>
          <t/>
        </is>
      </c>
    </row>
    <row r="92">
      <c r="A92" t="inlineStr">
        <is>
          <t>30734</t>
        </is>
      </c>
      <c r="B92" t="inlineStr">
        <is>
          <t/>
        </is>
      </c>
      <c r="C92" t="inlineStr">
        <is>
          <t>Matt 1/29</t>
        </is>
      </c>
      <c r="D92" t="inlineStr">
        <is>
          <t/>
        </is>
      </c>
      <c r="E92" t="inlineStr">
        <is>
          <t/>
        </is>
      </c>
    </row>
    <row r="93">
      <c r="A93" t="inlineStr">
        <is>
          <t>30732</t>
        </is>
      </c>
      <c r="B93" t="inlineStr">
        <is>
          <t/>
        </is>
      </c>
      <c r="C93" t="inlineStr">
        <is>
          <t>Alex's Awesome Practice Section</t>
        </is>
      </c>
      <c r="D93" t="inlineStr">
        <is>
          <t/>
        </is>
      </c>
      <c r="E93" t="inlineStr">
        <is>
          <t/>
        </is>
      </c>
    </row>
    <row r="94">
      <c r="A94" t="inlineStr">
        <is>
          <t>29069</t>
        </is>
      </c>
      <c r="B94" t="inlineStr">
        <is>
          <t/>
        </is>
      </c>
      <c r="C94" t="inlineStr">
        <is>
          <t>Monique H</t>
        </is>
      </c>
      <c r="D94" t="inlineStr">
        <is>
          <t/>
        </is>
      </c>
      <c r="E94" t="inlineStr">
        <is>
          <t/>
        </is>
      </c>
    </row>
    <row r="95">
      <c r="A95" t="inlineStr">
        <is>
          <t>29070</t>
        </is>
      </c>
      <c r="B95" t="inlineStr">
        <is>
          <t/>
        </is>
      </c>
      <c r="C95" t="inlineStr">
        <is>
          <t>Mary's New Page</t>
        </is>
      </c>
      <c r="D95" t="inlineStr">
        <is>
          <t/>
        </is>
      </c>
      <c r="E95" t="inlineStr">
        <is>
          <t/>
        </is>
      </c>
    </row>
    <row r="96">
      <c r="A96" t="inlineStr">
        <is>
          <t>29067</t>
        </is>
      </c>
      <c r="B96" t="inlineStr">
        <is>
          <t/>
        </is>
      </c>
      <c r="C96" t="inlineStr">
        <is>
          <t>Tish</t>
        </is>
      </c>
      <c r="D96" t="inlineStr">
        <is>
          <t/>
        </is>
      </c>
      <c r="E96" t="inlineStr">
        <is>
          <t/>
        </is>
      </c>
    </row>
    <row r="97">
      <c r="A97" t="inlineStr">
        <is>
          <t>29071</t>
        </is>
      </c>
      <c r="B97" t="inlineStr">
        <is>
          <t/>
        </is>
      </c>
      <c r="C97" t="inlineStr">
        <is>
          <t>Janie-WES new site</t>
        </is>
      </c>
      <c r="D97" t="inlineStr">
        <is>
          <t/>
        </is>
      </c>
      <c r="E97" t="inlineStr">
        <is>
          <t/>
        </is>
      </c>
    </row>
    <row r="98">
      <c r="A98" t="inlineStr">
        <is>
          <t>29065</t>
        </is>
      </c>
      <c r="B98" t="inlineStr">
        <is>
          <t/>
        </is>
      </c>
      <c r="C98" t="inlineStr">
        <is>
          <t>Julie</t>
        </is>
      </c>
      <c r="D98" t="inlineStr">
        <is>
          <t/>
        </is>
      </c>
      <c r="E98" t="inlineStr">
        <is>
          <t/>
        </is>
      </c>
    </row>
    <row r="99">
      <c r="A99" t="inlineStr">
        <is>
          <t>29068</t>
        </is>
      </c>
      <c r="B99" t="inlineStr">
        <is>
          <t/>
        </is>
      </c>
      <c r="C99" t="inlineStr">
        <is>
          <t>Mary D Training</t>
        </is>
      </c>
      <c r="D99" t="inlineStr">
        <is>
          <t/>
        </is>
      </c>
      <c r="E99" t="inlineStr">
        <is>
          <t/>
        </is>
      </c>
    </row>
    <row r="100">
      <c r="A100" t="inlineStr">
        <is>
          <t>29064</t>
        </is>
      </c>
      <c r="B100" t="inlineStr">
        <is>
          <t/>
        </is>
      </c>
      <c r="C100" t="inlineStr">
        <is>
          <t>Kelly Meisenzahl</t>
        </is>
      </c>
      <c r="D100" t="inlineStr">
        <is>
          <t/>
        </is>
      </c>
      <c r="E100" t="inlineStr">
        <is>
          <t/>
        </is>
      </c>
    </row>
    <row r="101">
      <c r="A101" t="inlineStr">
        <is>
          <t>29066</t>
        </is>
      </c>
      <c r="B101" t="inlineStr">
        <is>
          <t/>
        </is>
      </c>
      <c r="C101" t="inlineStr">
        <is>
          <t>Ashana O'Connell -web training</t>
        </is>
      </c>
      <c r="D101" t="inlineStr">
        <is>
          <t/>
        </is>
      </c>
      <c r="E101" t="inlineStr">
        <is>
          <t/>
        </is>
      </c>
    </row>
    <row r="102">
      <c r="A102" t="inlineStr">
        <is>
          <t>29072</t>
        </is>
      </c>
      <c r="B102" t="inlineStr">
        <is>
          <t/>
        </is>
      </c>
      <c r="C102" t="inlineStr">
        <is>
          <t>Amy S</t>
        </is>
      </c>
      <c r="D102" t="inlineStr">
        <is>
          <t/>
        </is>
      </c>
      <c r="E102" t="inlineStr">
        <is>
          <t/>
        </is>
      </c>
    </row>
    <row r="103">
      <c r="A103" t="inlineStr">
        <is>
          <t>29073</t>
        </is>
      </c>
      <c r="B103" t="inlineStr">
        <is>
          <t/>
        </is>
      </c>
      <c r="C103" t="inlineStr">
        <is>
          <t>Tara wcm training</t>
        </is>
      </c>
      <c r="D103" t="inlineStr">
        <is>
          <t/>
        </is>
      </c>
      <c r="E103" t="inlineStr">
        <is>
          <t/>
        </is>
      </c>
    </row>
    <row r="104">
      <c r="A104" t="inlineStr">
        <is>
          <t>120</t>
        </is>
      </c>
      <c r="B104" t="inlineStr">
        <is>
          <t/>
        </is>
      </c>
      <c r="C104" t="inlineStr">
        <is>
          <t>Diagnostic and Prevention Services</t>
        </is>
      </c>
      <c r="D104" t="inlineStr">
        <is>
          <t/>
        </is>
      </c>
      <c r="E104" t="inlineStr">
        <is>
          <t/>
        </is>
      </c>
    </row>
    <row r="105">
      <c r="A105" t="inlineStr">
        <is>
          <t>78</t>
        </is>
      </c>
      <c r="B105" t="inlineStr">
        <is>
          <t/>
        </is>
      </c>
      <c r="C105" t="inlineStr">
        <is>
          <t>Events</t>
        </is>
      </c>
      <c r="D105" t="inlineStr">
        <is>
          <t/>
        </is>
      </c>
      <c r="E105" t="inlineStr">
        <is>
          <t/>
        </is>
      </c>
    </row>
    <row r="106">
      <c r="A106" t="inlineStr">
        <is>
          <t>28415</t>
        </is>
      </c>
      <c r="B106" t="inlineStr">
        <is>
          <t/>
        </is>
      </c>
      <c r="C106" t="inlineStr">
        <is>
          <t>Elana</t>
        </is>
      </c>
      <c r="D106" t="inlineStr">
        <is>
          <t/>
        </is>
      </c>
      <c r="E106" t="inlineStr">
        <is>
          <t/>
        </is>
      </c>
    </row>
    <row r="107">
      <c r="A107" t="inlineStr">
        <is>
          <t>30314</t>
        </is>
      </c>
      <c r="B107" t="inlineStr">
        <is>
          <t/>
        </is>
      </c>
      <c r="C107" t="inlineStr">
        <is>
          <t>Ald</t>
        </is>
      </c>
      <c r="D107" t="inlineStr">
        <is>
          <t/>
        </is>
      </c>
      <c r="E107" t="inlineStr">
        <is>
          <t/>
        </is>
      </c>
    </row>
    <row r="108">
      <c r="A108" t="inlineStr">
        <is>
          <t>26729</t>
        </is>
      </c>
      <c r="B108" t="inlineStr">
        <is>
          <t/>
        </is>
      </c>
      <c r="C108" t="inlineStr">
        <is>
          <t>Jill</t>
        </is>
      </c>
      <c r="D108" t="inlineStr">
        <is>
          <t/>
        </is>
      </c>
      <c r="E108" t="inlineStr">
        <is>
          <t/>
        </is>
      </c>
    </row>
    <row r="109">
      <c r="A109" t="inlineStr">
        <is>
          <t>30623</t>
        </is>
      </c>
      <c r="B109" t="inlineStr">
        <is>
          <t/>
        </is>
      </c>
      <c r="C109" t="inlineStr">
        <is>
          <t>SMM Section</t>
        </is>
      </c>
      <c r="D109" t="inlineStr">
        <is>
          <t/>
        </is>
      </c>
      <c r="E109" t="inlineStr">
        <is>
          <t/>
        </is>
      </c>
    </row>
    <row r="110">
      <c r="A110" t="inlineStr">
        <is>
          <t>70</t>
        </is>
      </c>
      <c r="B110" t="inlineStr">
        <is>
          <t/>
        </is>
      </c>
      <c r="C110" t="inlineStr">
        <is>
          <t>Applications Process</t>
        </is>
      </c>
      <c r="D110" t="inlineStr">
        <is>
          <t/>
        </is>
      </c>
      <c r="E110" t="inlineStr">
        <is>
          <t/>
        </is>
      </c>
    </row>
    <row r="111">
      <c r="A111" t="inlineStr">
        <is>
          <t>29057</t>
        </is>
      </c>
      <c r="B111" t="inlineStr">
        <is>
          <t/>
        </is>
      </c>
      <c r="C111" t="inlineStr">
        <is>
          <t>Seju-WCM Training Section</t>
        </is>
      </c>
      <c r="D111" t="inlineStr">
        <is>
          <t/>
        </is>
      </c>
      <c r="E111" t="inlineStr">
        <is>
          <t/>
        </is>
      </c>
    </row>
    <row r="112">
      <c r="A112" t="inlineStr">
        <is>
          <t>26728</t>
        </is>
      </c>
      <c r="B112" t="inlineStr">
        <is>
          <t/>
        </is>
      </c>
      <c r="C112" t="inlineStr">
        <is>
          <t>Jane</t>
        </is>
      </c>
      <c r="D112" t="inlineStr">
        <is>
          <t/>
        </is>
      </c>
      <c r="E112" t="inlineStr">
        <is>
          <t/>
        </is>
      </c>
    </row>
    <row r="113">
      <c r="A113" t="inlineStr">
        <is>
          <t>28453</t>
        </is>
      </c>
      <c r="B113" t="inlineStr">
        <is>
          <t/>
        </is>
      </c>
      <c r="C113" t="inlineStr">
        <is>
          <t>Seju - Test</t>
        </is>
      </c>
      <c r="D113" t="inlineStr">
        <is>
          <t/>
        </is>
      </c>
      <c r="E113" t="inlineStr">
        <is>
          <t/>
        </is>
      </c>
    </row>
    <row r="114">
      <c r="A114" t="inlineStr">
        <is>
          <t>31081</t>
        </is>
      </c>
      <c r="B114" t="inlineStr">
        <is>
          <t/>
        </is>
      </c>
      <c r="C114" t="inlineStr">
        <is>
          <t>Lisa C. Training</t>
        </is>
      </c>
      <c r="D114" t="inlineStr">
        <is>
          <t/>
        </is>
      </c>
      <c r="E114" t="inlineStr">
        <is>
          <t/>
        </is>
      </c>
    </row>
    <row r="115">
      <c r="A115" t="inlineStr">
        <is>
          <t>31078</t>
        </is>
      </c>
      <c r="B115" t="inlineStr">
        <is>
          <t/>
        </is>
      </c>
      <c r="C115" t="inlineStr">
        <is>
          <t>Nancy F Training Section</t>
        </is>
      </c>
      <c r="D115" t="inlineStr">
        <is>
          <t/>
        </is>
      </c>
      <c r="E115" t="inlineStr">
        <is>
          <t/>
        </is>
      </c>
    </row>
    <row r="116">
      <c r="A116" t="inlineStr">
        <is>
          <t>31082</t>
        </is>
      </c>
      <c r="B116" t="inlineStr">
        <is>
          <t/>
        </is>
      </c>
      <c r="C116" t="inlineStr">
        <is>
          <t>Ashley's Section</t>
        </is>
      </c>
      <c r="D116" t="inlineStr">
        <is>
          <t/>
        </is>
      </c>
      <c r="E116" t="inlineStr">
        <is>
          <t/>
        </is>
      </c>
    </row>
    <row r="117">
      <c r="A117" t="inlineStr">
        <is>
          <t>31080</t>
        </is>
      </c>
      <c r="B117" t="inlineStr">
        <is>
          <t/>
        </is>
      </c>
      <c r="C117" t="inlineStr">
        <is>
          <t>Monica Section</t>
        </is>
      </c>
      <c r="D117" t="inlineStr">
        <is>
          <t/>
        </is>
      </c>
      <c r="E117" t="inlineStr">
        <is>
          <t/>
        </is>
      </c>
    </row>
    <row r="118">
      <c r="A118" t="inlineStr">
        <is>
          <t>27428</t>
        </is>
      </c>
      <c r="B118" t="inlineStr">
        <is>
          <t/>
        </is>
      </c>
      <c r="C118" t="inlineStr">
        <is>
          <t>Accessibility</t>
        </is>
      </c>
      <c r="D118" t="inlineStr">
        <is>
          <t/>
        </is>
      </c>
      <c r="E118" t="inlineStr">
        <is>
          <t/>
        </is>
      </c>
    </row>
    <row r="119">
      <c r="A119" t="inlineStr">
        <is>
          <t>28590</t>
        </is>
      </c>
      <c r="B119" t="inlineStr">
        <is>
          <t/>
        </is>
      </c>
      <c r="C119" t="inlineStr">
        <is>
          <t>Nan Lewis Special Education Cohort Information</t>
        </is>
      </c>
      <c r="D119" t="inlineStr">
        <is>
          <t/>
        </is>
      </c>
      <c r="E119" t="inlineStr">
        <is>
          <t/>
        </is>
      </c>
    </row>
    <row r="120">
      <c r="A120" t="inlineStr">
        <is>
          <t>28594</t>
        </is>
      </c>
      <c r="B120" t="inlineStr">
        <is>
          <t/>
        </is>
      </c>
      <c r="C120" t="inlineStr">
        <is>
          <t>Joan Swanson</t>
        </is>
      </c>
      <c r="D120" t="inlineStr">
        <is>
          <t/>
        </is>
      </c>
      <c r="E120" t="inlineStr">
        <is>
          <t/>
        </is>
      </c>
    </row>
    <row r="121">
      <c r="A121" t="inlineStr">
        <is>
          <t>28592</t>
        </is>
      </c>
      <c r="B121" t="inlineStr">
        <is>
          <t/>
        </is>
      </c>
      <c r="C121" t="inlineStr">
        <is>
          <t>Alice Section 1</t>
        </is>
      </c>
      <c r="D121" t="inlineStr">
        <is>
          <t/>
        </is>
      </c>
      <c r="E121" t="inlineStr">
        <is>
          <t/>
        </is>
      </c>
    </row>
    <row r="122">
      <c r="A122" t="inlineStr">
        <is>
          <t>28597</t>
        </is>
      </c>
      <c r="B122" t="inlineStr">
        <is>
          <t/>
        </is>
      </c>
      <c r="C122" t="inlineStr">
        <is>
          <t>April Hennessey</t>
        </is>
      </c>
      <c r="D122" t="inlineStr">
        <is>
          <t/>
        </is>
      </c>
      <c r="E122" t="inlineStr">
        <is>
          <t/>
        </is>
      </c>
    </row>
    <row r="123">
      <c r="A123" t="inlineStr">
        <is>
          <t>28591</t>
        </is>
      </c>
      <c r="B123" t="inlineStr">
        <is>
          <t/>
        </is>
      </c>
      <c r="C123" t="inlineStr">
        <is>
          <t>Susan's World</t>
        </is>
      </c>
      <c r="D123" t="inlineStr">
        <is>
          <t/>
        </is>
      </c>
      <c r="E123" t="inlineStr">
        <is>
          <t/>
        </is>
      </c>
    </row>
    <row r="124">
      <c r="A124" t="inlineStr">
        <is>
          <t>28439</t>
        </is>
      </c>
      <c r="B124" t="inlineStr">
        <is>
          <t/>
        </is>
      </c>
      <c r="C124" t="inlineStr">
        <is>
          <t>Jill B WCM Training</t>
        </is>
      </c>
      <c r="D124" t="inlineStr">
        <is>
          <t/>
        </is>
      </c>
      <c r="E124" t="inlineStr">
        <is>
          <t/>
        </is>
      </c>
    </row>
    <row r="125">
      <c r="A125" t="inlineStr">
        <is>
          <t>28598</t>
        </is>
      </c>
      <c r="B125" t="inlineStr">
        <is>
          <t/>
        </is>
      </c>
      <c r="C125" t="inlineStr">
        <is>
          <t>Tracy J Section</t>
        </is>
      </c>
      <c r="D125" t="inlineStr">
        <is>
          <t/>
        </is>
      </c>
      <c r="E125" t="inlineStr">
        <is>
          <t/>
        </is>
      </c>
    </row>
    <row r="126">
      <c r="A126" t="inlineStr">
        <is>
          <t>28599</t>
        </is>
      </c>
      <c r="B126" t="inlineStr">
        <is>
          <t/>
        </is>
      </c>
      <c r="C126" t="inlineStr">
        <is>
          <t>Chad's Stuff</t>
        </is>
      </c>
      <c r="D126" t="inlineStr">
        <is>
          <t/>
        </is>
      </c>
      <c r="E126" t="inlineStr">
        <is>
          <t/>
        </is>
      </c>
    </row>
    <row r="127">
      <c r="A127" t="inlineStr">
        <is>
          <t>28595</t>
        </is>
      </c>
      <c r="B127" t="inlineStr">
        <is>
          <t/>
        </is>
      </c>
      <c r="C127" t="inlineStr">
        <is>
          <t>Mahoney's Baloney</t>
        </is>
      </c>
      <c r="D127" t="inlineStr">
        <is>
          <t/>
        </is>
      </c>
      <c r="E127" t="inlineStr">
        <is>
          <t/>
        </is>
      </c>
    </row>
    <row r="128">
      <c r="A128" t="inlineStr">
        <is>
          <t>30060</t>
        </is>
      </c>
      <c r="B128" t="inlineStr">
        <is>
          <t/>
        </is>
      </c>
      <c r="C128" t="inlineStr">
        <is>
          <t>MSE Sharks</t>
        </is>
      </c>
      <c r="D128" t="inlineStr">
        <is>
          <t/>
        </is>
      </c>
      <c r="E128" t="inlineStr">
        <is>
          <t/>
        </is>
      </c>
    </row>
    <row r="129">
      <c r="A129" t="inlineStr">
        <is>
          <t>30057</t>
        </is>
      </c>
      <c r="B129" t="inlineStr">
        <is>
          <t/>
        </is>
      </c>
      <c r="C129" t="inlineStr">
        <is>
          <t>Mickey Mouse Wacky House</t>
        </is>
      </c>
      <c r="D129" t="inlineStr">
        <is>
          <t/>
        </is>
      </c>
      <c r="E129" t="inlineStr">
        <is>
          <t/>
        </is>
      </c>
    </row>
    <row r="130">
      <c r="A130" t="inlineStr">
        <is>
          <t>29616</t>
        </is>
      </c>
      <c r="B130" t="inlineStr">
        <is>
          <t/>
        </is>
      </c>
      <c r="C130" t="inlineStr">
        <is>
          <t>Jill WCM Site</t>
        </is>
      </c>
      <c r="D130" t="inlineStr">
        <is>
          <t/>
        </is>
      </c>
      <c r="E130" t="inlineStr">
        <is>
          <t/>
        </is>
      </c>
    </row>
    <row r="131">
      <c r="A131" t="inlineStr">
        <is>
          <t>30055</t>
        </is>
      </c>
      <c r="B131" t="inlineStr">
        <is>
          <t/>
        </is>
      </c>
      <c r="C131" t="inlineStr">
        <is>
          <t>Sabrina Test</t>
        </is>
      </c>
      <c r="D131" t="inlineStr">
        <is>
          <t/>
        </is>
      </c>
      <c r="E131" t="inlineStr">
        <is>
          <t/>
        </is>
      </c>
    </row>
    <row r="132">
      <c r="A132" t="inlineStr">
        <is>
          <t>30066</t>
        </is>
      </c>
      <c r="B132" t="inlineStr">
        <is>
          <t/>
        </is>
      </c>
      <c r="C132" t="inlineStr">
        <is>
          <t>Training Section</t>
        </is>
      </c>
      <c r="D132" t="inlineStr">
        <is>
          <t/>
        </is>
      </c>
      <c r="E132" t="inlineStr">
        <is>
          <t/>
        </is>
      </c>
    </row>
    <row r="133">
      <c r="A133" t="inlineStr">
        <is>
          <t>30068</t>
        </is>
      </c>
      <c r="B133" t="inlineStr">
        <is>
          <t/>
        </is>
      </c>
      <c r="C133" t="inlineStr">
        <is>
          <t>Cassandra</t>
        </is>
      </c>
      <c r="D133" t="inlineStr">
        <is>
          <t/>
        </is>
      </c>
      <c r="E133" t="inlineStr">
        <is>
          <t/>
        </is>
      </c>
    </row>
    <row r="134">
      <c r="A134" t="inlineStr">
        <is>
          <t>30621</t>
        </is>
      </c>
      <c r="B134" t="inlineStr">
        <is>
          <t/>
        </is>
      </c>
      <c r="C134" t="inlineStr">
        <is>
          <t>Wendi's Section</t>
        </is>
      </c>
      <c r="D134" t="inlineStr">
        <is>
          <t/>
        </is>
      </c>
      <c r="E134" t="inlineStr">
        <is>
          <t/>
        </is>
      </c>
    </row>
    <row r="135">
      <c r="A135" t="inlineStr">
        <is>
          <t>30059</t>
        </is>
      </c>
      <c r="B135" t="inlineStr">
        <is>
          <t/>
        </is>
      </c>
      <c r="C135" t="inlineStr">
        <is>
          <t>Sue's Wackiness</t>
        </is>
      </c>
      <c r="D135" t="inlineStr">
        <is>
          <t/>
        </is>
      </c>
      <c r="E135" t="inlineStr">
        <is>
          <t/>
        </is>
      </c>
    </row>
    <row r="136">
      <c r="A136" t="inlineStr">
        <is>
          <t>30063</t>
        </is>
      </c>
      <c r="B136" t="inlineStr">
        <is>
          <t/>
        </is>
      </c>
      <c r="C136" t="inlineStr">
        <is>
          <t>Haynie Test</t>
        </is>
      </c>
      <c r="D136" t="inlineStr">
        <is>
          <t/>
        </is>
      </c>
      <c r="E136" t="inlineStr">
        <is>
          <t/>
        </is>
      </c>
    </row>
    <row r="137">
      <c r="A137" t="inlineStr">
        <is>
          <t>30056</t>
        </is>
      </c>
      <c r="B137" t="inlineStr">
        <is>
          <t/>
        </is>
      </c>
      <c r="C137" t="inlineStr">
        <is>
          <t>Chandler BINGs Place</t>
        </is>
      </c>
      <c r="D137" t="inlineStr">
        <is>
          <t/>
        </is>
      </c>
      <c r="E137" t="inlineStr">
        <is>
          <t/>
        </is>
      </c>
    </row>
    <row r="138">
      <c r="A138" t="inlineStr">
        <is>
          <t>30061</t>
        </is>
      </c>
      <c r="B138" t="inlineStr">
        <is>
          <t/>
        </is>
      </c>
      <c r="C138" t="inlineStr">
        <is>
          <t>SEL Section Training</t>
        </is>
      </c>
      <c r="D138" t="inlineStr">
        <is>
          <t/>
        </is>
      </c>
      <c r="E138" t="inlineStr">
        <is>
          <t/>
        </is>
      </c>
    </row>
    <row r="139">
      <c r="A139" t="inlineStr">
        <is>
          <t>117</t>
        </is>
      </c>
      <c r="B139" t="inlineStr">
        <is>
          <t/>
        </is>
      </c>
      <c r="C139" t="inlineStr">
        <is>
          <t>Child Find Center</t>
        </is>
      </c>
      <c r="D139" t="inlineStr">
        <is>
          <t/>
        </is>
      </c>
      <c r="E139" t="inlineStr">
        <is>
          <t/>
        </is>
      </c>
    </row>
    <row r="140">
      <c r="A140" t="inlineStr">
        <is>
          <t>30058</t>
        </is>
      </c>
      <c r="B140" t="inlineStr">
        <is>
          <t/>
        </is>
      </c>
      <c r="C140" t="inlineStr">
        <is>
          <t>Tolbert Tabloid</t>
        </is>
      </c>
      <c r="D140" t="inlineStr">
        <is>
          <t/>
        </is>
      </c>
      <c r="E140" t="inlineStr">
        <is>
          <t/>
        </is>
      </c>
    </row>
    <row r="141">
      <c r="A141" t="inlineStr">
        <is>
          <t>81</t>
        </is>
      </c>
      <c r="B141" t="inlineStr">
        <is>
          <t/>
        </is>
      </c>
      <c r="C141" t="inlineStr">
        <is>
          <t>A Procedural Handbook for Supporting Students with Allergies</t>
        </is>
      </c>
      <c r="D141" t="inlineStr">
        <is>
          <t/>
        </is>
      </c>
      <c r="E141" t="inlineStr">
        <is>
          <t/>
        </is>
      </c>
    </row>
    <row r="142">
      <c r="A142" t="inlineStr">
        <is>
          <t>30625</t>
        </is>
      </c>
      <c r="B142" t="inlineStr">
        <is>
          <t/>
        </is>
      </c>
      <c r="C142" t="inlineStr">
        <is>
          <t>Kristin WCM for Jan 21</t>
        </is>
      </c>
      <c r="D142" t="inlineStr">
        <is>
          <t/>
        </is>
      </c>
      <c r="E142" t="inlineStr">
        <is>
          <t/>
        </is>
      </c>
    </row>
    <row r="143">
      <c r="A143" t="inlineStr">
        <is>
          <t>30617</t>
        </is>
      </c>
      <c r="B143" t="inlineStr">
        <is>
          <t/>
        </is>
      </c>
      <c r="C143" t="inlineStr">
        <is>
          <t>William Waldman Temp Section</t>
        </is>
      </c>
      <c r="D143" t="inlineStr">
        <is>
          <t/>
        </is>
      </c>
      <c r="E143" t="inlineStr">
        <is>
          <t/>
        </is>
      </c>
    </row>
    <row r="144">
      <c r="A144" t="inlineStr">
        <is>
          <t>30624</t>
        </is>
      </c>
      <c r="B144" t="inlineStr">
        <is>
          <t/>
        </is>
      </c>
      <c r="C144" t="inlineStr">
        <is>
          <t>Jill WCM for Jan 21</t>
        </is>
      </c>
      <c r="D144" t="inlineStr">
        <is>
          <t/>
        </is>
      </c>
      <c r="E144" t="inlineStr">
        <is>
          <t/>
        </is>
      </c>
    </row>
    <row r="145">
      <c r="A145" t="inlineStr">
        <is>
          <t>30618</t>
        </is>
      </c>
      <c r="B145" t="inlineStr">
        <is>
          <t/>
        </is>
      </c>
      <c r="C145" t="inlineStr">
        <is>
          <t>Nicole's Training Section</t>
        </is>
      </c>
      <c r="D145" t="inlineStr">
        <is>
          <t/>
        </is>
      </c>
      <c r="E145" t="inlineStr">
        <is>
          <t/>
        </is>
      </c>
    </row>
    <row r="146">
      <c r="A146" t="inlineStr">
        <is>
          <t>30619</t>
        </is>
      </c>
      <c r="B146" t="inlineStr">
        <is>
          <t/>
        </is>
      </c>
      <c r="C146" t="inlineStr">
        <is>
          <t>Yvonne WCM</t>
        </is>
      </c>
      <c r="D146" t="inlineStr">
        <is>
          <t/>
        </is>
      </c>
      <c r="E146" t="inlineStr">
        <is>
          <t/>
        </is>
      </c>
    </row>
    <row r="147">
      <c r="A147" t="inlineStr">
        <is>
          <t>30622</t>
        </is>
      </c>
      <c r="B147" t="inlineStr">
        <is>
          <t/>
        </is>
      </c>
      <c r="C147" t="inlineStr">
        <is>
          <t>JJ Training</t>
        </is>
      </c>
      <c r="D147" t="inlineStr">
        <is>
          <t/>
        </is>
      </c>
      <c r="E147" t="inlineStr">
        <is>
          <t/>
        </is>
      </c>
    </row>
    <row r="148">
      <c r="A148" t="inlineStr">
        <is>
          <t>28942</t>
        </is>
      </c>
      <c r="B148" t="inlineStr">
        <is>
          <t/>
        </is>
      </c>
      <c r="C148" t="inlineStr">
        <is>
          <t>Jane's Testing Page</t>
        </is>
      </c>
      <c r="D148" t="inlineStr">
        <is>
          <t/>
        </is>
      </c>
      <c r="E148" t="inlineStr">
        <is>
          <t/>
        </is>
      </c>
    </row>
    <row r="149">
      <c r="A149" t="inlineStr">
        <is>
          <t>30620</t>
        </is>
      </c>
      <c r="B149" t="inlineStr">
        <is>
          <t/>
        </is>
      </c>
      <c r="C149" t="inlineStr">
        <is>
          <t>Michelle JML Section</t>
        </is>
      </c>
      <c r="D149" t="inlineStr">
        <is>
          <t/>
        </is>
      </c>
      <c r="E149" t="inlineStr">
        <is>
          <t/>
        </is>
      </c>
    </row>
    <row r="150">
      <c r="A150" t="inlineStr">
        <is>
          <t>23999</t>
        </is>
      </c>
      <c r="B150" t="inlineStr">
        <is>
          <t/>
        </is>
      </c>
      <c r="C150" t="inlineStr">
        <is>
          <t>Transportation</t>
        </is>
      </c>
      <c r="D150" t="inlineStr">
        <is>
          <t/>
        </is>
      </c>
      <c r="E150" t="inlineStr">
        <is>
          <t/>
        </is>
      </c>
    </row>
    <row r="151">
      <c r="A151" t="inlineStr">
        <is>
          <t>12058</t>
        </is>
      </c>
      <c r="B151" t="inlineStr">
        <is>
          <t/>
        </is>
      </c>
      <c r="C151" t="inlineStr">
        <is>
          <t>CLARITY</t>
        </is>
      </c>
      <c r="D151" t="inlineStr">
        <is>
          <t/>
        </is>
      </c>
      <c r="E151" t="inlineStr">
        <is>
          <t/>
        </is>
      </c>
    </row>
    <row r="152">
      <c r="A152" t="inlineStr">
        <is>
          <t>32563</t>
        </is>
      </c>
      <c r="B152" t="inlineStr">
        <is>
          <t/>
        </is>
      </c>
      <c r="C152" t="inlineStr">
        <is>
          <t>School Board Contact Form</t>
        </is>
      </c>
      <c r="D152" t="inlineStr">
        <is>
          <t/>
        </is>
      </c>
      <c r="E152" t="inlineStr">
        <is>
          <t/>
        </is>
      </c>
    </row>
    <row r="153">
      <c r="A153" t="inlineStr">
        <is>
          <t>30258</t>
        </is>
      </c>
      <c r="B153" t="inlineStr">
        <is>
          <t/>
        </is>
      </c>
      <c r="C153" t="inlineStr">
        <is>
          <t>Session 11-26</t>
        </is>
      </c>
      <c r="D153" t="inlineStr">
        <is>
          <t/>
        </is>
      </c>
      <c r="E153" t="inlineStr">
        <is>
          <t/>
        </is>
      </c>
    </row>
    <row r="154">
      <c r="A154" t="inlineStr">
        <is>
          <t>13813</t>
        </is>
      </c>
      <c r="B154" t="inlineStr">
        <is>
          <t/>
        </is>
      </c>
      <c r="C154" t="inlineStr">
        <is>
          <t>Elementary School Curriculum</t>
        </is>
      </c>
      <c r="D154" t="inlineStr">
        <is>
          <t/>
        </is>
      </c>
      <c r="E154" t="inlineStr">
        <is>
          <t/>
        </is>
      </c>
    </row>
    <row r="155">
      <c r="A155" t="inlineStr">
        <is>
          <t>126</t>
        </is>
      </c>
      <c r="B155" t="inlineStr">
        <is>
          <t/>
        </is>
      </c>
      <c r="C155" t="inlineStr">
        <is>
          <t>Safety &amp; Security</t>
        </is>
      </c>
      <c r="D155" t="inlineStr">
        <is>
          <t/>
        </is>
      </c>
      <c r="E155" t="inlineStr">
        <is>
          <t/>
        </is>
      </c>
    </row>
    <row r="156">
      <c r="A156" t="inlineStr">
        <is>
          <t>30387</t>
        </is>
      </c>
      <c r="B156" t="inlineStr">
        <is>
          <t/>
        </is>
      </c>
      <c r="C156" t="inlineStr">
        <is>
          <t>Liz's Section</t>
        </is>
      </c>
      <c r="D156" t="inlineStr">
        <is>
          <t/>
        </is>
      </c>
      <c r="E156" t="inlineStr">
        <is>
          <t/>
        </is>
      </c>
    </row>
    <row r="157">
      <c r="A157" t="inlineStr">
        <is>
          <t>32507</t>
        </is>
      </c>
      <c r="B157" t="inlineStr">
        <is>
          <t/>
        </is>
      </c>
      <c r="C157" t="inlineStr">
        <is>
          <t>Jill B Web Comm Mgr Section 1</t>
        </is>
      </c>
      <c r="D157" t="inlineStr">
        <is>
          <t/>
        </is>
      </c>
      <c r="E157" t="inlineStr">
        <is>
          <t/>
        </is>
      </c>
    </row>
    <row r="158">
      <c r="A158" t="inlineStr">
        <is>
          <t>11827</t>
        </is>
      </c>
      <c r="B158" t="inlineStr">
        <is>
          <t/>
        </is>
      </c>
      <c r="C158" t="inlineStr">
        <is>
          <t>Facilities Services</t>
        </is>
      </c>
      <c r="D158" t="inlineStr">
        <is>
          <t/>
        </is>
      </c>
      <c r="E158" t="inlineStr">
        <is>
          <t/>
        </is>
      </c>
    </row>
    <row r="159">
      <c r="A159" t="inlineStr">
        <is>
          <t>30388</t>
        </is>
      </c>
      <c r="B159" t="inlineStr">
        <is>
          <t/>
        </is>
      </c>
      <c r="C159" t="inlineStr">
        <is>
          <t>Krishna's Training Section</t>
        </is>
      </c>
      <c r="D159" t="inlineStr">
        <is>
          <t/>
        </is>
      </c>
      <c r="E159" t="inlineStr">
        <is>
          <t/>
        </is>
      </c>
    </row>
    <row r="160">
      <c r="A160" t="inlineStr">
        <is>
          <t>30311</t>
        </is>
      </c>
      <c r="B160" t="inlineStr">
        <is>
          <t/>
        </is>
      </c>
      <c r="C160" t="inlineStr">
        <is>
          <t>Meaghan's Page</t>
        </is>
      </c>
      <c r="D160" t="inlineStr">
        <is>
          <t/>
        </is>
      </c>
      <c r="E160" t="inlineStr">
        <is>
          <t/>
        </is>
      </c>
    </row>
    <row r="161">
      <c r="A161" t="inlineStr">
        <is>
          <t>30389</t>
        </is>
      </c>
      <c r="B161" t="inlineStr">
        <is>
          <t/>
        </is>
      </c>
      <c r="C161" t="inlineStr">
        <is>
          <t>Spessard's Sandbox 1</t>
        </is>
      </c>
      <c r="D161" t="inlineStr">
        <is>
          <t/>
        </is>
      </c>
      <c r="E161" t="inlineStr">
        <is>
          <t/>
        </is>
      </c>
    </row>
    <row r="162">
      <c r="A162" t="inlineStr">
        <is>
          <t>58</t>
        </is>
      </c>
      <c r="B162" t="inlineStr">
        <is>
          <t/>
        </is>
      </c>
      <c r="C162" t="inlineStr">
        <is>
          <t>Assessment Services</t>
        </is>
      </c>
      <c r="D162" t="inlineStr">
        <is>
          <t/>
        </is>
      </c>
      <c r="E162" t="inlineStr">
        <is>
          <t/>
        </is>
      </c>
    </row>
    <row r="163">
      <c r="A163" t="inlineStr">
        <is>
          <t>12601</t>
        </is>
      </c>
      <c r="B163" t="inlineStr">
        <is>
          <t/>
        </is>
      </c>
      <c r="C163" t="inlineStr">
        <is>
          <t>Gifted and Talented</t>
        </is>
      </c>
      <c r="D163" t="inlineStr">
        <is>
          <t/>
        </is>
      </c>
      <c r="E163" t="inlineStr">
        <is>
          <t/>
        </is>
      </c>
    </row>
    <row r="164">
      <c r="A164" t="inlineStr">
        <is>
          <t>20240</t>
        </is>
      </c>
      <c r="B164" t="inlineStr">
        <is>
          <t/>
        </is>
      </c>
      <c r="C164" t="inlineStr">
        <is>
          <t>Mental Behavioral Health Services</t>
        </is>
      </c>
      <c r="D164" t="inlineStr">
        <is>
          <t/>
        </is>
      </c>
      <c r="E164" t="inlineStr">
        <is>
          <t/>
        </is>
      </c>
    </row>
    <row r="165">
      <c r="A165" t="inlineStr">
        <is>
          <t>121</t>
        </is>
      </c>
      <c r="B165" t="inlineStr">
        <is>
          <t/>
        </is>
      </c>
      <c r="C165" t="inlineStr">
        <is>
          <t>Energy &amp; Environment</t>
        </is>
      </c>
      <c r="D165" t="inlineStr">
        <is>
          <t/>
        </is>
      </c>
      <c r="E165" t="inlineStr">
        <is>
          <t/>
        </is>
      </c>
    </row>
    <row r="166">
      <c r="A166" t="inlineStr">
        <is>
          <t>119</t>
        </is>
      </c>
      <c r="B166" t="inlineStr">
        <is>
          <t/>
        </is>
      </c>
      <c r="C166" t="inlineStr">
        <is>
          <t>Construction</t>
        </is>
      </c>
      <c r="D166" t="inlineStr">
        <is>
          <t/>
        </is>
      </c>
      <c r="E166" t="inlineStr">
        <is>
          <t/>
        </is>
      </c>
    </row>
    <row r="167">
      <c r="A167" t="inlineStr">
        <is>
          <t>24677</t>
        </is>
      </c>
      <c r="B167" t="inlineStr">
        <is>
          <t/>
        </is>
      </c>
      <c r="C167" t="inlineStr">
        <is>
          <t>Computer Science</t>
        </is>
      </c>
      <c r="D167" t="inlineStr">
        <is>
          <t/>
        </is>
      </c>
      <c r="E167" t="inlineStr">
        <is>
          <t/>
        </is>
      </c>
    </row>
    <row r="168">
      <c r="A168" t="inlineStr">
        <is>
          <t>26726</t>
        </is>
      </c>
      <c r="B168" t="inlineStr">
        <is>
          <t/>
        </is>
      </c>
      <c r="C168" t="inlineStr">
        <is>
          <t>Don</t>
        </is>
      </c>
      <c r="D168" t="inlineStr">
        <is>
          <t/>
        </is>
      </c>
      <c r="E168" t="inlineStr">
        <is>
          <t/>
        </is>
      </c>
    </row>
    <row r="169">
      <c r="A169" t="inlineStr">
        <is>
          <t>44</t>
        </is>
      </c>
      <c r="B169" t="inlineStr">
        <is>
          <t/>
        </is>
      </c>
      <c r="C169" t="inlineStr">
        <is>
          <t>Adult Education</t>
        </is>
      </c>
      <c r="D169" t="inlineStr">
        <is>
          <t/>
        </is>
      </c>
      <c r="E169" t="inlineStr">
        <is>
          <t/>
        </is>
      </c>
    </row>
    <row r="170">
      <c r="A170" t="inlineStr">
        <is>
          <t>31077</t>
        </is>
      </c>
      <c r="B170" t="inlineStr">
        <is>
          <t/>
        </is>
      </c>
      <c r="C170" t="inlineStr">
        <is>
          <t>Qlik FG Calculator</t>
        </is>
      </c>
      <c r="D170" t="inlineStr">
        <is>
          <t/>
        </is>
      </c>
      <c r="E170" t="inlineStr">
        <is>
          <t/>
        </is>
      </c>
    </row>
    <row r="171">
      <c r="A171" t="inlineStr">
        <is>
          <t>96</t>
        </is>
      </c>
      <c r="B171" t="inlineStr">
        <is>
          <t/>
        </is>
      </c>
      <c r="C171" t="inlineStr">
        <is>
          <t>Student Assistance Services</t>
        </is>
      </c>
      <c r="D171" t="inlineStr">
        <is>
          <t/>
        </is>
      </c>
      <c r="E171" t="inlineStr">
        <is>
          <t/>
        </is>
      </c>
    </row>
    <row r="172">
      <c r="A172" t="inlineStr">
        <is>
          <t>31444</t>
        </is>
      </c>
      <c r="B172" t="inlineStr">
        <is>
          <t/>
        </is>
      </c>
      <c r="C172" t="inlineStr">
        <is>
          <t>Jill's Sample Section</t>
        </is>
      </c>
      <c r="D172" t="inlineStr">
        <is>
          <t/>
        </is>
      </c>
      <c r="E172" t="inlineStr">
        <is>
          <t/>
        </is>
      </c>
    </row>
    <row r="173">
      <c r="A173" t="inlineStr">
        <is>
          <t>31455</t>
        </is>
      </c>
      <c r="B173" t="inlineStr">
        <is>
          <t/>
        </is>
      </c>
      <c r="C173" t="inlineStr">
        <is>
          <t>Lisa B Section</t>
        </is>
      </c>
      <c r="D173" t="inlineStr">
        <is>
          <t/>
        </is>
      </c>
      <c r="E173" t="inlineStr">
        <is>
          <t/>
        </is>
      </c>
    </row>
    <row r="174">
      <c r="A174" t="inlineStr">
        <is>
          <t>31456</t>
        </is>
      </c>
      <c r="B174" t="inlineStr">
        <is>
          <t/>
        </is>
      </c>
      <c r="C174" t="inlineStr">
        <is>
          <t>PIO Practice Section</t>
        </is>
      </c>
      <c r="D174" t="inlineStr">
        <is>
          <t/>
        </is>
      </c>
      <c r="E174" t="inlineStr">
        <is>
          <t/>
        </is>
      </c>
    </row>
    <row r="175">
      <c r="A175" t="inlineStr">
        <is>
          <t>31450</t>
        </is>
      </c>
      <c r="B175" t="inlineStr">
        <is>
          <t/>
        </is>
      </c>
      <c r="C175" t="inlineStr">
        <is>
          <t>Tech Ed Sample Section</t>
        </is>
      </c>
      <c r="D175" t="inlineStr">
        <is>
          <t/>
        </is>
      </c>
      <c r="E175" t="inlineStr">
        <is>
          <t/>
        </is>
      </c>
    </row>
    <row r="176">
      <c r="A176" t="inlineStr">
        <is>
          <t>31453</t>
        </is>
      </c>
      <c r="B176" t="inlineStr">
        <is>
          <t/>
        </is>
      </c>
      <c r="C176" t="inlineStr">
        <is>
          <t>Mary's Training Section</t>
        </is>
      </c>
      <c r="D176" t="inlineStr">
        <is>
          <t/>
        </is>
      </c>
      <c r="E176" t="inlineStr">
        <is>
          <t/>
        </is>
      </c>
    </row>
    <row r="177">
      <c r="A177" t="inlineStr">
        <is>
          <t>28944</t>
        </is>
      </c>
      <c r="B177" t="inlineStr">
        <is>
          <t/>
        </is>
      </c>
      <c r="C177" t="inlineStr">
        <is>
          <t>JC</t>
        </is>
      </c>
      <c r="D177" t="inlineStr">
        <is>
          <t/>
        </is>
      </c>
      <c r="E177" t="inlineStr">
        <is>
          <t/>
        </is>
      </c>
    </row>
    <row r="178">
      <c r="A178" t="inlineStr">
        <is>
          <t>30315</t>
        </is>
      </c>
      <c r="B178" t="inlineStr">
        <is>
          <t/>
        </is>
      </c>
      <c r="C178" t="inlineStr">
        <is>
          <t>Jeff's Training Section</t>
        </is>
      </c>
      <c r="D178" t="inlineStr">
        <is>
          <t/>
        </is>
      </c>
      <c r="E178" t="inlineStr">
        <is>
          <t/>
        </is>
      </c>
    </row>
    <row r="179">
      <c r="A179" t="inlineStr">
        <is>
          <t>31470</t>
        </is>
      </c>
      <c r="B179" t="inlineStr">
        <is>
          <t/>
        </is>
      </c>
      <c r="C179" t="inlineStr">
        <is>
          <t>Kristen Lovell Training Section</t>
        </is>
      </c>
      <c r="D179" t="inlineStr">
        <is>
          <t/>
        </is>
      </c>
      <c r="E179" t="inlineStr">
        <is>
          <t/>
        </is>
      </c>
    </row>
    <row r="180">
      <c r="A180" t="inlineStr">
        <is>
          <t>28936</t>
        </is>
      </c>
      <c r="B180" t="inlineStr">
        <is>
          <t/>
        </is>
      </c>
      <c r="C180" t="inlineStr">
        <is>
          <t>Diane's Accessible Section</t>
        </is>
      </c>
      <c r="D180" t="inlineStr">
        <is>
          <t/>
        </is>
      </c>
      <c r="E180" t="inlineStr">
        <is>
          <t/>
        </is>
      </c>
    </row>
    <row r="181">
      <c r="A181" t="inlineStr">
        <is>
          <t>28939</t>
        </is>
      </c>
      <c r="B181" t="inlineStr">
        <is>
          <t/>
        </is>
      </c>
      <c r="C181" t="inlineStr">
        <is>
          <t>LAT Blackboard</t>
        </is>
      </c>
      <c r="D181" t="inlineStr">
        <is>
          <t/>
        </is>
      </c>
      <c r="E181" t="inlineStr">
        <is>
          <t/>
        </is>
      </c>
    </row>
    <row r="182">
      <c r="A182" t="inlineStr">
        <is>
          <t>28943</t>
        </is>
      </c>
      <c r="B182" t="inlineStr">
        <is>
          <t/>
        </is>
      </c>
      <c r="C182" t="inlineStr">
        <is>
          <t>Michelle</t>
        </is>
      </c>
      <c r="D182" t="inlineStr">
        <is>
          <t/>
        </is>
      </c>
      <c r="E182" t="inlineStr">
        <is>
          <t/>
        </is>
      </c>
    </row>
    <row r="183">
      <c r="A183" t="inlineStr">
        <is>
          <t>28945</t>
        </is>
      </c>
      <c r="B183" t="inlineStr">
        <is>
          <t/>
        </is>
      </c>
      <c r="C183" t="inlineStr">
        <is>
          <t>DeniseF</t>
        </is>
      </c>
      <c r="D183" t="inlineStr">
        <is>
          <t/>
        </is>
      </c>
      <c r="E183" t="inlineStr">
        <is>
          <t/>
        </is>
      </c>
    </row>
    <row r="184">
      <c r="A184" t="inlineStr">
        <is>
          <t>28947</t>
        </is>
      </c>
      <c r="B184" t="inlineStr">
        <is>
          <t/>
        </is>
      </c>
      <c r="C184" t="inlineStr">
        <is>
          <t>Sarah's Page</t>
        </is>
      </c>
      <c r="D184" t="inlineStr">
        <is>
          <t/>
        </is>
      </c>
      <c r="E184" t="inlineStr">
        <is>
          <t/>
        </is>
      </c>
    </row>
    <row r="185">
      <c r="A185" t="inlineStr">
        <is>
          <t>28935</t>
        </is>
      </c>
      <c r="B185" t="inlineStr">
        <is>
          <t/>
        </is>
      </c>
      <c r="C185" t="inlineStr">
        <is>
          <t>Sarah's Section</t>
        </is>
      </c>
      <c r="D185" t="inlineStr">
        <is>
          <t/>
        </is>
      </c>
      <c r="E185" t="inlineStr">
        <is>
          <t/>
        </is>
      </c>
    </row>
    <row r="186">
      <c r="A186" t="inlineStr">
        <is>
          <t>124</t>
        </is>
      </c>
      <c r="B186" t="inlineStr">
        <is>
          <t/>
        </is>
      </c>
      <c r="C186" t="inlineStr">
        <is>
          <t>Instructional Programs</t>
        </is>
      </c>
      <c r="D186" t="inlineStr">
        <is>
          <t/>
        </is>
      </c>
      <c r="E186" t="inlineStr">
        <is>
          <t/>
        </is>
      </c>
    </row>
    <row r="187">
      <c r="A187" t="inlineStr">
        <is>
          <t>29274</t>
        </is>
      </c>
      <c r="B187" t="inlineStr">
        <is>
          <t/>
        </is>
      </c>
      <c r="C187" t="inlineStr">
        <is>
          <t>Pauline's practice</t>
        </is>
      </c>
      <c r="D187" t="inlineStr">
        <is>
          <t/>
        </is>
      </c>
      <c r="E187" t="inlineStr">
        <is>
          <t/>
        </is>
      </c>
    </row>
    <row r="188">
      <c r="A188" t="inlineStr">
        <is>
          <t>28657</t>
        </is>
      </c>
      <c r="B188" t="inlineStr">
        <is>
          <t/>
        </is>
      </c>
      <c r="C188" t="inlineStr">
        <is>
          <t>Fahim Practice</t>
        </is>
      </c>
      <c r="D188" t="inlineStr">
        <is>
          <t/>
        </is>
      </c>
      <c r="E188" t="inlineStr">
        <is>
          <t/>
        </is>
      </c>
    </row>
    <row r="189">
      <c r="A189" t="inlineStr">
        <is>
          <t>28659</t>
        </is>
      </c>
      <c r="B189" t="inlineStr">
        <is>
          <t/>
        </is>
      </c>
      <c r="C189" t="inlineStr">
        <is>
          <t>Amy O Test Section</t>
        </is>
      </c>
      <c r="D189" t="inlineStr">
        <is>
          <t/>
        </is>
      </c>
      <c r="E189" t="inlineStr">
        <is>
          <t/>
        </is>
      </c>
    </row>
    <row r="190">
      <c r="A190" t="inlineStr">
        <is>
          <t>28654</t>
        </is>
      </c>
      <c r="B190" t="inlineStr">
        <is>
          <t/>
        </is>
      </c>
      <c r="C190" t="inlineStr">
        <is>
          <t>Mat's Test Section</t>
        </is>
      </c>
      <c r="D190" t="inlineStr">
        <is>
          <t/>
        </is>
      </c>
      <c r="E190" t="inlineStr">
        <is>
          <t/>
        </is>
      </c>
    </row>
    <row r="191">
      <c r="A191" t="inlineStr">
        <is>
          <t>28655</t>
        </is>
      </c>
      <c r="B191" t="inlineStr">
        <is>
          <t/>
        </is>
      </c>
      <c r="C191" t="inlineStr">
        <is>
          <t>Molly A</t>
        </is>
      </c>
      <c r="D191" t="inlineStr">
        <is>
          <t/>
        </is>
      </c>
      <c r="E191" t="inlineStr">
        <is>
          <t/>
        </is>
      </c>
    </row>
    <row r="192">
      <c r="A192" t="inlineStr">
        <is>
          <t>28656</t>
        </is>
      </c>
      <c r="B192" t="inlineStr">
        <is>
          <t/>
        </is>
      </c>
      <c r="C192" t="inlineStr">
        <is>
          <t>Jackie Section</t>
        </is>
      </c>
      <c r="D192" t="inlineStr">
        <is>
          <t/>
        </is>
      </c>
      <c r="E192" t="inlineStr">
        <is>
          <t/>
        </is>
      </c>
    </row>
    <row r="193">
      <c r="A193" t="inlineStr">
        <is>
          <t>32616</t>
        </is>
      </c>
      <c r="B193" t="inlineStr">
        <is>
          <t/>
        </is>
      </c>
      <c r="C193" t="inlineStr">
        <is>
          <t>Jvas</t>
        </is>
      </c>
      <c r="D193" t="inlineStr">
        <is>
          <t/>
        </is>
      </c>
      <c r="E193" t="inlineStr">
        <is>
          <t/>
        </is>
      </c>
    </row>
    <row r="194">
      <c r="A194" t="inlineStr">
        <is>
          <t>32613</t>
        </is>
      </c>
      <c r="B194" t="inlineStr">
        <is>
          <t/>
        </is>
      </c>
      <c r="C194" t="inlineStr">
        <is>
          <t>AE Training P.A.</t>
        </is>
      </c>
      <c r="D194" t="inlineStr">
        <is>
          <t/>
        </is>
      </c>
      <c r="E194" t="inlineStr">
        <is>
          <t/>
        </is>
      </c>
    </row>
    <row r="195">
      <c r="A195" t="inlineStr">
        <is>
          <t>32615</t>
        </is>
      </c>
      <c r="B195" t="inlineStr">
        <is>
          <t/>
        </is>
      </c>
      <c r="C195" t="inlineStr">
        <is>
          <t>planning_t8</t>
        </is>
      </c>
      <c r="D195" t="inlineStr">
        <is>
          <t/>
        </is>
      </c>
      <c r="E195" t="inlineStr">
        <is>
          <t/>
        </is>
      </c>
    </row>
    <row r="196">
      <c r="A196" t="inlineStr">
        <is>
          <t>32555</t>
        </is>
      </c>
      <c r="B196" t="inlineStr">
        <is>
          <t/>
        </is>
      </c>
      <c r="C196" t="inlineStr">
        <is>
          <t>Equity</t>
        </is>
      </c>
      <c r="D196" t="inlineStr">
        <is>
          <t/>
        </is>
      </c>
      <c r="E196" t="inlineStr">
        <is>
          <t/>
        </is>
      </c>
    </row>
    <row r="197">
      <c r="A197" t="inlineStr">
        <is>
          <t>29281</t>
        </is>
      </c>
      <c r="B197" t="inlineStr">
        <is>
          <t/>
        </is>
      </c>
      <c r="C197" t="inlineStr">
        <is>
          <t>Erin's Section Practice</t>
        </is>
      </c>
      <c r="D197" t="inlineStr">
        <is>
          <t/>
        </is>
      </c>
      <c r="E197" t="inlineStr">
        <is>
          <t/>
        </is>
      </c>
    </row>
    <row r="198">
      <c r="A198" t="inlineStr">
        <is>
          <t>29280</t>
        </is>
      </c>
      <c r="B198" t="inlineStr">
        <is>
          <t/>
        </is>
      </c>
      <c r="C198" t="inlineStr">
        <is>
          <t>Jack Layne</t>
        </is>
      </c>
      <c r="D198" t="inlineStr">
        <is>
          <t/>
        </is>
      </c>
      <c r="E198" t="inlineStr">
        <is>
          <t/>
        </is>
      </c>
    </row>
    <row r="199">
      <c r="A199" t="inlineStr">
        <is>
          <t>29278</t>
        </is>
      </c>
      <c r="B199" t="inlineStr">
        <is>
          <t/>
        </is>
      </c>
      <c r="C199" t="inlineStr">
        <is>
          <t>Maureen - Training Website</t>
        </is>
      </c>
      <c r="D199" t="inlineStr">
        <is>
          <t/>
        </is>
      </c>
      <c r="E199" t="inlineStr">
        <is>
          <t/>
        </is>
      </c>
    </row>
    <row r="200">
      <c r="A200" t="inlineStr">
        <is>
          <t>29273</t>
        </is>
      </c>
      <c r="B200" t="inlineStr">
        <is>
          <t/>
        </is>
      </c>
      <c r="C200" t="inlineStr">
        <is>
          <t>Rizalvo Test Section</t>
        </is>
      </c>
      <c r="D200" t="inlineStr">
        <is>
          <t/>
        </is>
      </c>
      <c r="E200" t="inlineStr">
        <is>
          <t/>
        </is>
      </c>
    </row>
    <row r="201">
      <c r="A201" t="inlineStr">
        <is>
          <t>29277</t>
        </is>
      </c>
      <c r="B201" t="inlineStr">
        <is>
          <t/>
        </is>
      </c>
      <c r="C201" t="inlineStr">
        <is>
          <t>Allison's Practice Section</t>
        </is>
      </c>
      <c r="D201" t="inlineStr">
        <is>
          <t/>
        </is>
      </c>
      <c r="E201" t="inlineStr">
        <is>
          <t/>
        </is>
      </c>
    </row>
    <row r="202">
      <c r="A202" t="inlineStr">
        <is>
          <t>29276</t>
        </is>
      </c>
      <c r="B202" t="inlineStr">
        <is>
          <t/>
        </is>
      </c>
      <c r="C202" t="inlineStr">
        <is>
          <t>Kerri's Section</t>
        </is>
      </c>
      <c r="D202" t="inlineStr">
        <is>
          <t/>
        </is>
      </c>
      <c r="E202" t="inlineStr">
        <is>
          <t/>
        </is>
      </c>
    </row>
    <row r="203">
      <c r="A203" t="inlineStr">
        <is>
          <t>122</t>
        </is>
      </c>
      <c r="B203" t="inlineStr">
        <is>
          <t/>
        </is>
      </c>
      <c r="C203" t="inlineStr">
        <is>
          <t>School Nutrition Services</t>
        </is>
      </c>
      <c r="D203" t="inlineStr">
        <is>
          <t/>
        </is>
      </c>
      <c r="E203" t="inlineStr">
        <is>
          <t/>
        </is>
      </c>
    </row>
    <row r="204">
      <c r="A204" t="inlineStr">
        <is>
          <t>30318</t>
        </is>
      </c>
      <c r="B204" t="inlineStr">
        <is>
          <t/>
        </is>
      </c>
      <c r="C204" t="inlineStr">
        <is>
          <t>Brian Page</t>
        </is>
      </c>
      <c r="D204" t="inlineStr">
        <is>
          <t/>
        </is>
      </c>
      <c r="E204" t="inlineStr">
        <is>
          <t/>
        </is>
      </c>
    </row>
    <row r="205">
      <c r="A205" t="inlineStr">
        <is>
          <t>29279</t>
        </is>
      </c>
      <c r="B205" t="inlineStr">
        <is>
          <t/>
        </is>
      </c>
      <c r="C205" t="inlineStr">
        <is>
          <t>Karen B</t>
        </is>
      </c>
      <c r="D205" t="inlineStr">
        <is>
          <t/>
        </is>
      </c>
      <c r="E205" t="inlineStr">
        <is>
          <t/>
        </is>
      </c>
    </row>
    <row r="206">
      <c r="A206" t="inlineStr">
        <is>
          <t>29282</t>
        </is>
      </c>
      <c r="B206" t="inlineStr">
        <is>
          <t/>
        </is>
      </c>
      <c r="C206" t="inlineStr">
        <is>
          <t>Linda</t>
        </is>
      </c>
      <c r="D206" t="inlineStr">
        <is>
          <t/>
        </is>
      </c>
      <c r="E206" t="inlineStr">
        <is>
          <t/>
        </is>
      </c>
    </row>
    <row r="207">
      <c r="A207" t="inlineStr">
        <is>
          <t>8</t>
        </is>
      </c>
      <c r="B207" t="inlineStr">
        <is>
          <t/>
        </is>
      </c>
      <c r="C207" t="inlineStr">
        <is>
          <t>LCPS-TV/ Webcast</t>
        </is>
      </c>
      <c r="D207" t="inlineStr">
        <is>
          <t/>
        </is>
      </c>
      <c r="E207" t="inlineStr">
        <is>
          <t/>
        </is>
      </c>
    </row>
    <row r="208">
      <c r="A208" t="inlineStr">
        <is>
          <t>12063</t>
        </is>
      </c>
      <c r="B208" t="inlineStr">
        <is>
          <t/>
        </is>
      </c>
      <c r="C208" t="inlineStr">
        <is>
          <t>Mentor and Coaching</t>
        </is>
      </c>
      <c r="D208" t="inlineStr">
        <is>
          <t/>
        </is>
      </c>
      <c r="E208" t="inlineStr">
        <is>
          <t/>
        </is>
      </c>
    </row>
    <row r="209">
      <c r="A209" t="inlineStr">
        <is>
          <t>11498</t>
        </is>
      </c>
      <c r="B209" t="inlineStr">
        <is>
          <t/>
        </is>
      </c>
      <c r="C209" t="inlineStr">
        <is>
          <t>Draft 2 for Leigh Bennett</t>
        </is>
      </c>
      <c r="D209" t="inlineStr">
        <is>
          <t/>
        </is>
      </c>
      <c r="E209" t="inlineStr">
        <is>
          <t/>
        </is>
      </c>
    </row>
    <row r="210">
      <c r="A210" t="inlineStr">
        <is>
          <t>28785</t>
        </is>
      </c>
      <c r="B210" t="inlineStr">
        <is>
          <t/>
        </is>
      </c>
      <c r="C210" t="inlineStr">
        <is>
          <t>Molly R</t>
        </is>
      </c>
      <c r="D210" t="inlineStr">
        <is>
          <t/>
        </is>
      </c>
      <c r="E210" t="inlineStr">
        <is>
          <t/>
        </is>
      </c>
    </row>
    <row r="211">
      <c r="A211" t="inlineStr">
        <is>
          <t>28789</t>
        </is>
      </c>
      <c r="B211" t="inlineStr">
        <is>
          <t/>
        </is>
      </c>
      <c r="C211" t="inlineStr">
        <is>
          <t>Tripp's First Channel</t>
        </is>
      </c>
      <c r="D211" t="inlineStr">
        <is>
          <t/>
        </is>
      </c>
      <c r="E211" t="inlineStr">
        <is>
          <t/>
        </is>
      </c>
    </row>
    <row r="212">
      <c r="A212" t="inlineStr">
        <is>
          <t>28791</t>
        </is>
      </c>
      <c r="B212" t="inlineStr">
        <is>
          <t/>
        </is>
      </c>
      <c r="C212" t="inlineStr">
        <is>
          <t>Horvath</t>
        </is>
      </c>
      <c r="D212" t="inlineStr">
        <is>
          <t/>
        </is>
      </c>
      <c r="E212" t="inlineStr">
        <is>
          <t/>
        </is>
      </c>
    </row>
    <row r="213">
      <c r="A213" t="inlineStr">
        <is>
          <t>28786</t>
        </is>
      </c>
      <c r="B213" t="inlineStr">
        <is>
          <t/>
        </is>
      </c>
      <c r="C213" t="inlineStr">
        <is>
          <t>ZeeKidz</t>
        </is>
      </c>
      <c r="D213" t="inlineStr">
        <is>
          <t/>
        </is>
      </c>
      <c r="E213" t="inlineStr">
        <is>
          <t/>
        </is>
      </c>
    </row>
    <row r="214">
      <c r="A214" t="inlineStr">
        <is>
          <t>28790</t>
        </is>
      </c>
      <c r="B214" t="inlineStr">
        <is>
          <t/>
        </is>
      </c>
      <c r="C214" t="inlineStr">
        <is>
          <t>First Channel</t>
        </is>
      </c>
      <c r="D214" t="inlineStr">
        <is>
          <t/>
        </is>
      </c>
      <c r="E214" t="inlineStr">
        <is>
          <t/>
        </is>
      </c>
    </row>
    <row r="215">
      <c r="A215" t="inlineStr">
        <is>
          <t>28788</t>
        </is>
      </c>
      <c r="B215" t="inlineStr">
        <is>
          <t/>
        </is>
      </c>
      <c r="C215" t="inlineStr">
        <is>
          <t>Gobstopper Glory</t>
        </is>
      </c>
      <c r="D215" t="inlineStr">
        <is>
          <t/>
        </is>
      </c>
      <c r="E215" t="inlineStr">
        <is>
          <t/>
        </is>
      </c>
    </row>
    <row r="216">
      <c r="A216" t="inlineStr">
        <is>
          <t>28784</t>
        </is>
      </c>
      <c r="B216" t="inlineStr">
        <is>
          <t/>
        </is>
      </c>
      <c r="C216" t="inlineStr">
        <is>
          <t>My First Channel</t>
        </is>
      </c>
      <c r="D216" t="inlineStr">
        <is>
          <t/>
        </is>
      </c>
      <c r="E216" t="inlineStr">
        <is>
          <t/>
        </is>
      </c>
    </row>
    <row r="217">
      <c r="A217" t="inlineStr">
        <is>
          <t>30448</t>
        </is>
      </c>
      <c r="B217" t="inlineStr">
        <is>
          <t/>
        </is>
      </c>
      <c r="C217" t="inlineStr">
        <is>
          <t>Tricia Training Section</t>
        </is>
      </c>
      <c r="D217" t="inlineStr">
        <is>
          <t/>
        </is>
      </c>
      <c r="E217" t="inlineStr">
        <is>
          <t/>
        </is>
      </c>
    </row>
    <row r="218">
      <c r="A218" t="inlineStr">
        <is>
          <t>118</t>
        </is>
      </c>
      <c r="B218" t="inlineStr">
        <is>
          <t/>
        </is>
      </c>
      <c r="C218" t="inlineStr">
        <is>
          <t>Comprehensive Student Assistance Program</t>
        </is>
      </c>
      <c r="D218" t="inlineStr">
        <is>
          <t/>
        </is>
      </c>
      <c r="E218" t="inlineStr">
        <is>
          <t/>
        </is>
      </c>
    </row>
    <row r="219">
      <c r="A219" t="inlineStr">
        <is>
          <t>12842</t>
        </is>
      </c>
      <c r="B219" t="inlineStr">
        <is>
          <t/>
        </is>
      </c>
      <c r="C219" t="inlineStr">
        <is>
          <t>Pathways to Reading and Writing</t>
        </is>
      </c>
      <c r="D219" t="inlineStr">
        <is>
          <t/>
        </is>
      </c>
      <c r="E219" t="inlineStr">
        <is>
          <t/>
        </is>
      </c>
    </row>
    <row r="220">
      <c r="A220" t="inlineStr">
        <is>
          <t>30449</t>
        </is>
      </c>
      <c r="B220" t="inlineStr">
        <is>
          <t/>
        </is>
      </c>
      <c r="C220" t="inlineStr">
        <is>
          <t>BGH Section</t>
        </is>
      </c>
      <c r="D220" t="inlineStr">
        <is>
          <t/>
        </is>
      </c>
      <c r="E220" t="inlineStr">
        <is>
          <t/>
        </is>
      </c>
    </row>
    <row r="221">
      <c r="A221" t="inlineStr">
        <is>
          <t>29275</t>
        </is>
      </c>
      <c r="B221" t="inlineStr">
        <is>
          <t/>
        </is>
      </c>
      <c r="C221" t="inlineStr">
        <is>
          <t>Jane's Section for WCM Training</t>
        </is>
      </c>
      <c r="D221" t="inlineStr">
        <is>
          <t/>
        </is>
      </c>
      <c r="E221" t="inlineStr">
        <is>
          <t/>
        </is>
      </c>
    </row>
    <row r="222">
      <c r="A222" t="inlineStr">
        <is>
          <t>1959</t>
        </is>
      </c>
      <c r="B222" t="inlineStr">
        <is>
          <t/>
        </is>
      </c>
      <c r="C222" t="inlineStr">
        <is>
          <t>Rogers, Mark (Fine Arts)</t>
        </is>
      </c>
      <c r="D222" t="inlineStr">
        <is>
          <t/>
        </is>
      </c>
      <c r="E222" t="inlineStr">
        <is>
          <t/>
        </is>
      </c>
    </row>
    <row r="223">
      <c r="A223" t="inlineStr">
        <is>
          <t>17270</t>
        </is>
      </c>
      <c r="B223" t="inlineStr">
        <is>
          <t/>
        </is>
      </c>
      <c r="C223" t="inlineStr">
        <is>
          <t>ParentVUE StudentVUE</t>
        </is>
      </c>
      <c r="D223" t="inlineStr">
        <is>
          <t/>
        </is>
      </c>
      <c r="E223" t="inlineStr">
        <is>
          <t/>
        </is>
      </c>
    </row>
    <row r="224">
      <c r="A224" t="inlineStr">
        <is>
          <t>14384</t>
        </is>
      </c>
      <c r="B224" t="inlineStr">
        <is>
          <t/>
        </is>
      </c>
      <c r="C224" t="inlineStr">
        <is>
          <t>Middleburg Community Charter School</t>
        </is>
      </c>
      <c r="D224" t="inlineStr">
        <is>
          <t/>
        </is>
      </c>
      <c r="E224" t="inlineStr">
        <is>
          <t/>
        </is>
      </c>
    </row>
    <row r="225">
      <c r="A225" t="inlineStr">
        <is>
          <t>11</t>
        </is>
      </c>
      <c r="B225" t="inlineStr">
        <is>
          <t/>
        </is>
      </c>
      <c r="C225" t="inlineStr">
        <is>
          <t>Athletics</t>
        </is>
      </c>
      <c r="D225" t="inlineStr">
        <is>
          <t/>
        </is>
      </c>
      <c r="E225" t="inlineStr">
        <is>
          <t/>
        </is>
      </c>
    </row>
    <row r="226">
      <c r="A226" t="inlineStr">
        <is>
          <t>20</t>
        </is>
      </c>
      <c r="B226" t="inlineStr">
        <is>
          <t/>
        </is>
      </c>
      <c r="C226" t="inlineStr">
        <is>
          <t>English Language Arts</t>
        </is>
      </c>
      <c r="D226" t="inlineStr">
        <is>
          <t/>
        </is>
      </c>
      <c r="E226" t="inlineStr">
        <is>
          <t/>
        </is>
      </c>
    </row>
    <row r="227">
      <c r="A227" t="inlineStr">
        <is>
          <t>29</t>
        </is>
      </c>
      <c r="B227" t="inlineStr">
        <is>
          <t/>
        </is>
      </c>
      <c r="C227" t="inlineStr">
        <is>
          <t>Mathematics</t>
        </is>
      </c>
      <c r="D227" t="inlineStr">
        <is>
          <t/>
        </is>
      </c>
      <c r="E227" t="inlineStr">
        <is>
          <t/>
        </is>
      </c>
    </row>
    <row r="228">
      <c r="A228" t="inlineStr">
        <is>
          <t>47</t>
        </is>
      </c>
      <c r="B228" t="inlineStr">
        <is>
          <t/>
        </is>
      </c>
      <c r="C228" t="inlineStr">
        <is>
          <t>Fine Arts</t>
        </is>
      </c>
      <c r="D228" t="inlineStr">
        <is>
          <t/>
        </is>
      </c>
      <c r="E228" t="inlineStr">
        <is>
          <t/>
        </is>
      </c>
    </row>
    <row r="229">
      <c r="A229" t="inlineStr">
        <is>
          <t>21487</t>
        </is>
      </c>
      <c r="B229" t="inlineStr">
        <is>
          <t/>
        </is>
      </c>
      <c r="C229" t="inlineStr">
        <is>
          <t>Vision 20/20 Strategic Plan</t>
        </is>
      </c>
      <c r="D229" t="inlineStr">
        <is>
          <t/>
        </is>
      </c>
      <c r="E229" t="inlineStr">
        <is>
          <t/>
        </is>
      </c>
    </row>
    <row r="230">
      <c r="A230" t="inlineStr">
        <is>
          <t>30432</t>
        </is>
      </c>
      <c r="B230" t="inlineStr">
        <is>
          <t/>
        </is>
      </c>
      <c r="C230" t="inlineStr">
        <is>
          <t>Harris Mahedavi</t>
        </is>
      </c>
      <c r="D230" t="inlineStr">
        <is>
          <t/>
        </is>
      </c>
      <c r="E230" t="inlineStr">
        <is>
          <t/>
        </is>
      </c>
    </row>
    <row r="231">
      <c r="A231" t="inlineStr">
        <is>
          <t>22</t>
        </is>
      </c>
      <c r="B231" t="inlineStr">
        <is>
          <t/>
        </is>
      </c>
      <c r="C231" t="inlineStr">
        <is>
          <t>English Learners</t>
        </is>
      </c>
      <c r="D231" t="inlineStr">
        <is>
          <t/>
        </is>
      </c>
      <c r="E231" t="inlineStr">
        <is>
          <t/>
        </is>
      </c>
    </row>
    <row r="232">
      <c r="A232" t="inlineStr">
        <is>
          <t>26805</t>
        </is>
      </c>
      <c r="B232" t="inlineStr">
        <is>
          <t/>
        </is>
      </c>
      <c r="C232" t="inlineStr">
        <is>
          <t>Blackboard CMS</t>
        </is>
      </c>
      <c r="D232" t="inlineStr">
        <is>
          <t/>
        </is>
      </c>
      <c r="E232" t="inlineStr">
        <is>
          <t/>
        </is>
      </c>
    </row>
    <row r="233">
      <c r="A233" t="inlineStr">
        <is>
          <t>13815</t>
        </is>
      </c>
      <c r="B233" t="inlineStr">
        <is>
          <t/>
        </is>
      </c>
      <c r="C233" t="inlineStr">
        <is>
          <t>High School Curriculum</t>
        </is>
      </c>
      <c r="D233" t="inlineStr">
        <is>
          <t/>
        </is>
      </c>
      <c r="E233" t="inlineStr">
        <is>
          <t/>
        </is>
      </c>
    </row>
    <row r="234">
      <c r="A234" t="inlineStr">
        <is>
          <t>62</t>
        </is>
      </c>
      <c r="B234" t="inlineStr">
        <is>
          <t/>
        </is>
      </c>
      <c r="C234" t="inlineStr">
        <is>
          <t>Instruction</t>
        </is>
      </c>
      <c r="D234" t="inlineStr">
        <is>
          <t/>
        </is>
      </c>
      <c r="E234" t="inlineStr">
        <is>
          <t/>
        </is>
      </c>
    </row>
    <row r="235">
      <c r="A235" t="inlineStr">
        <is>
          <t>123</t>
        </is>
      </c>
      <c r="B235" t="inlineStr">
        <is>
          <t/>
        </is>
      </c>
      <c r="C235" t="inlineStr">
        <is>
          <t>School Counseling</t>
        </is>
      </c>
      <c r="D235" t="inlineStr">
        <is>
          <t/>
        </is>
      </c>
      <c r="E235" t="inlineStr">
        <is>
          <t/>
        </is>
      </c>
    </row>
    <row r="236">
      <c r="A236" t="inlineStr">
        <is>
          <t>30278</t>
        </is>
      </c>
      <c r="B236" t="inlineStr">
        <is>
          <t/>
        </is>
      </c>
      <c r="C236" t="inlineStr">
        <is>
          <t>Search Tips</t>
        </is>
      </c>
      <c r="D236" t="inlineStr">
        <is>
          <t/>
        </is>
      </c>
      <c r="E236" t="inlineStr">
        <is>
          <t/>
        </is>
      </c>
    </row>
    <row r="237">
      <c r="A237" t="inlineStr">
        <is>
          <t>31475</t>
        </is>
      </c>
      <c r="B237" t="inlineStr">
        <is>
          <t/>
        </is>
      </c>
      <c r="C237" t="inlineStr">
        <is>
          <t>Employee Benefits</t>
        </is>
      </c>
      <c r="D237" t="inlineStr">
        <is>
          <t/>
        </is>
      </c>
      <c r="E237" t="inlineStr">
        <is>
          <t/>
        </is>
      </c>
    </row>
    <row r="238">
      <c r="A238" t="inlineStr">
        <is>
          <t>31513</t>
        </is>
      </c>
      <c r="B238" t="inlineStr">
        <is>
          <t/>
        </is>
      </c>
      <c r="C238" t="inlineStr">
        <is>
          <t>Return to School 2021 Planning</t>
        </is>
      </c>
      <c r="D238" t="inlineStr">
        <is>
          <t/>
        </is>
      </c>
      <c r="E238" t="inlineStr">
        <is>
          <t/>
        </is>
      </c>
    </row>
    <row r="239">
      <c r="A239" t="inlineStr">
        <is>
          <t>29964</t>
        </is>
      </c>
      <c r="B239" t="inlineStr">
        <is>
          <t/>
        </is>
      </c>
      <c r="C239" t="inlineStr">
        <is>
          <t>The Kraken Queen</t>
        </is>
      </c>
      <c r="D239" t="inlineStr">
        <is>
          <t/>
        </is>
      </c>
      <c r="E239" t="inlineStr">
        <is>
          <t/>
        </is>
      </c>
    </row>
    <row r="240">
      <c r="A240" t="inlineStr">
        <is>
          <t>29961</t>
        </is>
      </c>
      <c r="B240" t="inlineStr">
        <is>
          <t/>
        </is>
      </c>
      <c r="C240" t="inlineStr">
        <is>
          <t>Queen K's Section</t>
        </is>
      </c>
      <c r="D240" t="inlineStr">
        <is>
          <t/>
        </is>
      </c>
      <c r="E240" t="inlineStr">
        <is>
          <t/>
        </is>
      </c>
    </row>
    <row r="241">
      <c r="A241" t="inlineStr">
        <is>
          <t>29965</t>
        </is>
      </c>
      <c r="B241" t="inlineStr">
        <is>
          <t/>
        </is>
      </c>
      <c r="C241" t="inlineStr">
        <is>
          <t>Michelle Sample Section</t>
        </is>
      </c>
      <c r="D241" t="inlineStr">
        <is>
          <t/>
        </is>
      </c>
      <c r="E241" t="inlineStr">
        <is>
          <t/>
        </is>
      </c>
    </row>
    <row r="242">
      <c r="A242" t="inlineStr">
        <is>
          <t>28980</t>
        </is>
      </c>
      <c r="B242" t="inlineStr">
        <is>
          <t/>
        </is>
      </c>
      <c r="C242" t="inlineStr">
        <is>
          <t>Meyers test</t>
        </is>
      </c>
      <c r="D242" t="inlineStr">
        <is>
          <t/>
        </is>
      </c>
      <c r="E242" t="inlineStr">
        <is>
          <t/>
        </is>
      </c>
    </row>
    <row r="243">
      <c r="A243" t="inlineStr">
        <is>
          <t>28970</t>
        </is>
      </c>
      <c r="B243" t="inlineStr">
        <is>
          <t/>
        </is>
      </c>
      <c r="C243" t="inlineStr">
        <is>
          <t>Sally's</t>
        </is>
      </c>
      <c r="D243" t="inlineStr">
        <is>
          <t/>
        </is>
      </c>
      <c r="E243" t="inlineStr">
        <is>
          <t/>
        </is>
      </c>
    </row>
    <row r="244">
      <c r="A244" t="inlineStr">
        <is>
          <t>28973</t>
        </is>
      </c>
      <c r="B244" t="inlineStr">
        <is>
          <t/>
        </is>
      </c>
      <c r="C244" t="inlineStr">
        <is>
          <t>Pj's section WCM Training</t>
        </is>
      </c>
      <c r="D244" t="inlineStr">
        <is>
          <t/>
        </is>
      </c>
      <c r="E244" t="inlineStr">
        <is>
          <t/>
        </is>
      </c>
    </row>
    <row r="245">
      <c r="A245" t="inlineStr">
        <is>
          <t>28972</t>
        </is>
      </c>
      <c r="B245" t="inlineStr">
        <is>
          <t/>
        </is>
      </c>
      <c r="C245" t="inlineStr">
        <is>
          <t>Kim Section WCM Training</t>
        </is>
      </c>
      <c r="D245" t="inlineStr">
        <is>
          <t/>
        </is>
      </c>
      <c r="E245" t="inlineStr">
        <is>
          <t/>
        </is>
      </c>
    </row>
    <row r="246">
      <c r="A246" t="inlineStr">
        <is>
          <t>28976</t>
        </is>
      </c>
      <c r="B246" t="inlineStr">
        <is>
          <t/>
        </is>
      </c>
      <c r="C246" t="inlineStr">
        <is>
          <t>BEM WCM Training Sandbox</t>
        </is>
      </c>
      <c r="D246" t="inlineStr">
        <is>
          <t/>
        </is>
      </c>
      <c r="E246" t="inlineStr">
        <is>
          <t/>
        </is>
      </c>
    </row>
    <row r="247">
      <c r="A247" t="inlineStr">
        <is>
          <t>28975</t>
        </is>
      </c>
      <c r="B247" t="inlineStr">
        <is>
          <t/>
        </is>
      </c>
      <c r="C247" t="inlineStr">
        <is>
          <t>Freyja Bergthorson</t>
        </is>
      </c>
      <c r="D247" t="inlineStr">
        <is>
          <t/>
        </is>
      </c>
      <c r="E247" t="inlineStr">
        <is>
          <t/>
        </is>
      </c>
    </row>
    <row r="248">
      <c r="A248" t="inlineStr">
        <is>
          <t>28979</t>
        </is>
      </c>
      <c r="B248" t="inlineStr">
        <is>
          <t/>
        </is>
      </c>
      <c r="C248" t="inlineStr">
        <is>
          <t>Loree B</t>
        </is>
      </c>
      <c r="D248" t="inlineStr">
        <is>
          <t/>
        </is>
      </c>
      <c r="E248" t="inlineStr">
        <is>
          <t/>
        </is>
      </c>
    </row>
    <row r="249">
      <c r="A249" t="inlineStr">
        <is>
          <t>28978</t>
        </is>
      </c>
      <c r="B249" t="inlineStr">
        <is>
          <t/>
        </is>
      </c>
      <c r="C249" t="inlineStr">
        <is>
          <t>Adity WCM</t>
        </is>
      </c>
      <c r="D249" t="inlineStr">
        <is>
          <t/>
        </is>
      </c>
      <c r="E249" t="inlineStr">
        <is>
          <t/>
        </is>
      </c>
    </row>
    <row r="250">
      <c r="A250" t="inlineStr">
        <is>
          <t>28783</t>
        </is>
      </c>
      <c r="B250" t="inlineStr">
        <is>
          <t/>
        </is>
      </c>
      <c r="C250" t="inlineStr">
        <is>
          <t>Heidi's Section</t>
        </is>
      </c>
      <c r="D250" t="inlineStr">
        <is>
          <t/>
        </is>
      </c>
      <c r="E250" t="inlineStr">
        <is>
          <t/>
        </is>
      </c>
    </row>
    <row r="251">
      <c r="A251" t="inlineStr">
        <is>
          <t>29743</t>
        </is>
      </c>
      <c r="B251" t="inlineStr">
        <is>
          <t/>
        </is>
      </c>
      <c r="C251" t="inlineStr">
        <is>
          <t>Linda Section</t>
        </is>
      </c>
      <c r="D251" t="inlineStr">
        <is>
          <t/>
        </is>
      </c>
      <c r="E251" t="inlineStr">
        <is>
          <t/>
        </is>
      </c>
    </row>
    <row r="252">
      <c r="A252" t="inlineStr">
        <is>
          <t>29739</t>
        </is>
      </c>
      <c r="B252" t="inlineStr">
        <is>
          <t/>
        </is>
      </c>
      <c r="C252" t="inlineStr">
        <is>
          <t>Farrell Test Page</t>
        </is>
      </c>
      <c r="D252" t="inlineStr">
        <is>
          <t/>
        </is>
      </c>
      <c r="E252" t="inlineStr">
        <is>
          <t/>
        </is>
      </c>
    </row>
    <row r="253">
      <c r="A253" t="inlineStr">
        <is>
          <t>30282</t>
        </is>
      </c>
      <c r="B253" t="inlineStr">
        <is>
          <t/>
        </is>
      </c>
      <c r="C253" t="inlineStr">
        <is>
          <t>Nyhuis New Section Practice</t>
        </is>
      </c>
      <c r="D253" t="inlineStr">
        <is>
          <t/>
        </is>
      </c>
      <c r="E253" t="inlineStr">
        <is>
          <t/>
        </is>
      </c>
    </row>
    <row r="254">
      <c r="A254" t="inlineStr">
        <is>
          <t>30283</t>
        </is>
      </c>
      <c r="B254" t="inlineStr">
        <is>
          <t/>
        </is>
      </c>
      <c r="C254" t="inlineStr">
        <is>
          <t>Fox Test Section</t>
        </is>
      </c>
      <c r="D254" t="inlineStr">
        <is>
          <t/>
        </is>
      </c>
      <c r="E254" t="inlineStr">
        <is>
          <t/>
        </is>
      </c>
    </row>
    <row r="255">
      <c r="A255" t="inlineStr">
        <is>
          <t>30287</t>
        </is>
      </c>
      <c r="B255" t="inlineStr">
        <is>
          <t/>
        </is>
      </c>
      <c r="C255" t="inlineStr">
        <is>
          <t>Library Lions</t>
        </is>
      </c>
      <c r="D255" t="inlineStr">
        <is>
          <t/>
        </is>
      </c>
      <c r="E255" t="inlineStr">
        <is>
          <t/>
        </is>
      </c>
    </row>
    <row r="256">
      <c r="A256" t="inlineStr">
        <is>
          <t>30279</t>
        </is>
      </c>
      <c r="B256" t="inlineStr">
        <is>
          <t/>
        </is>
      </c>
      <c r="C256" t="inlineStr">
        <is>
          <t>Lisas Section</t>
        </is>
      </c>
      <c r="D256" t="inlineStr">
        <is>
          <t/>
        </is>
      </c>
      <c r="E256" t="inlineStr">
        <is>
          <t/>
        </is>
      </c>
    </row>
    <row r="257">
      <c r="A257" t="inlineStr">
        <is>
          <t>30284</t>
        </is>
      </c>
      <c r="B257" t="inlineStr">
        <is>
          <t/>
        </is>
      </c>
      <c r="C257" t="inlineStr">
        <is>
          <t>Wenger Sandbox</t>
        </is>
      </c>
      <c r="D257" t="inlineStr">
        <is>
          <t/>
        </is>
      </c>
      <c r="E257" t="inlineStr">
        <is>
          <t/>
        </is>
      </c>
    </row>
    <row r="258">
      <c r="A258" t="inlineStr">
        <is>
          <t>30288</t>
        </is>
      </c>
      <c r="B258" t="inlineStr">
        <is>
          <t/>
        </is>
      </c>
      <c r="C258" t="inlineStr">
        <is>
          <t>Wetton's wonders</t>
        </is>
      </c>
      <c r="D258" t="inlineStr">
        <is>
          <t/>
        </is>
      </c>
      <c r="E258" t="inlineStr">
        <is>
          <t/>
        </is>
      </c>
    </row>
    <row r="259">
      <c r="A259" t="inlineStr">
        <is>
          <t>30280</t>
        </is>
      </c>
      <c r="B259" t="inlineStr">
        <is>
          <t/>
        </is>
      </c>
      <c r="C259" t="inlineStr">
        <is>
          <t>Susan Sandbox</t>
        </is>
      </c>
      <c r="D259" t="inlineStr">
        <is>
          <t/>
        </is>
      </c>
      <c r="E259" t="inlineStr">
        <is>
          <t/>
        </is>
      </c>
    </row>
    <row r="260">
      <c r="A260" t="inlineStr">
        <is>
          <t>28969</t>
        </is>
      </c>
      <c r="B260" t="inlineStr">
        <is>
          <t/>
        </is>
      </c>
      <c r="C260" t="inlineStr">
        <is>
          <t>Mitch's Stuff</t>
        </is>
      </c>
      <c r="D260" t="inlineStr">
        <is>
          <t/>
        </is>
      </c>
      <c r="E260" t="inlineStr">
        <is>
          <t/>
        </is>
      </c>
    </row>
    <row r="261">
      <c r="A261" t="inlineStr">
        <is>
          <t>29744</t>
        </is>
      </c>
      <c r="B261" t="inlineStr">
        <is>
          <t/>
        </is>
      </c>
      <c r="C261" t="inlineStr">
        <is>
          <t>McIntosh</t>
        </is>
      </c>
      <c r="D261" t="inlineStr">
        <is>
          <t/>
        </is>
      </c>
      <c r="E261" t="inlineStr">
        <is>
          <t/>
        </is>
      </c>
    </row>
    <row r="262">
      <c r="A262" t="inlineStr">
        <is>
          <t>29745</t>
        </is>
      </c>
      <c r="B262" t="inlineStr">
        <is>
          <t/>
        </is>
      </c>
      <c r="C262" t="inlineStr">
        <is>
          <t>Jill- Class</t>
        </is>
      </c>
      <c r="D262" t="inlineStr">
        <is>
          <t/>
        </is>
      </c>
      <c r="E262" t="inlineStr">
        <is>
          <t/>
        </is>
      </c>
    </row>
    <row r="263">
      <c r="A263" t="inlineStr">
        <is>
          <t>29742</t>
        </is>
      </c>
      <c r="B263" t="inlineStr">
        <is>
          <t/>
        </is>
      </c>
      <c r="C263" t="inlineStr">
        <is>
          <t>Simmons Training</t>
        </is>
      </c>
      <c r="D263" t="inlineStr">
        <is>
          <t/>
        </is>
      </c>
      <c r="E263" t="inlineStr">
        <is>
          <t/>
        </is>
      </c>
    </row>
    <row r="264">
      <c r="A264" t="inlineStr">
        <is>
          <t>29740</t>
        </is>
      </c>
      <c r="B264" t="inlineStr">
        <is>
          <t/>
        </is>
      </c>
      <c r="C264" t="inlineStr">
        <is>
          <t>Seju Class 3</t>
        </is>
      </c>
      <c r="D264" t="inlineStr">
        <is>
          <t/>
        </is>
      </c>
      <c r="E264" t="inlineStr">
        <is>
          <t/>
        </is>
      </c>
    </row>
    <row r="265">
      <c r="A265" t="inlineStr">
        <is>
          <t>29737</t>
        </is>
      </c>
      <c r="B265" t="inlineStr">
        <is>
          <t/>
        </is>
      </c>
      <c r="C265" t="inlineStr">
        <is>
          <t>Thomas</t>
        </is>
      </c>
      <c r="D265" t="inlineStr">
        <is>
          <t/>
        </is>
      </c>
      <c r="E265" t="inlineStr">
        <is>
          <t/>
        </is>
      </c>
    </row>
    <row r="266">
      <c r="A266" t="inlineStr">
        <is>
          <t>29738</t>
        </is>
      </c>
      <c r="B266" t="inlineStr">
        <is>
          <t/>
        </is>
      </c>
      <c r="C266" t="inlineStr">
        <is>
          <t>Davorin - Training Class</t>
        </is>
      </c>
      <c r="D266" t="inlineStr">
        <is>
          <t/>
        </is>
      </c>
      <c r="E266" t="inlineStr">
        <is>
          <t/>
        </is>
      </c>
    </row>
    <row r="267">
      <c r="A267" t="inlineStr">
        <is>
          <t>29741</t>
        </is>
      </c>
      <c r="B267" t="inlineStr">
        <is>
          <t/>
        </is>
      </c>
      <c r="C267" t="inlineStr">
        <is>
          <t>Heenan Training</t>
        </is>
      </c>
      <c r="D267" t="inlineStr">
        <is>
          <t/>
        </is>
      </c>
      <c r="E267" t="inlineStr">
        <is>
          <t/>
        </is>
      </c>
    </row>
    <row r="268">
      <c r="A268" t="inlineStr">
        <is>
          <t>129</t>
        </is>
      </c>
      <c r="B268" t="inlineStr">
        <is>
          <t/>
        </is>
      </c>
      <c r="C268" t="inlineStr">
        <is>
          <t>Transportation old</t>
        </is>
      </c>
      <c r="D268" t="inlineStr">
        <is>
          <t/>
        </is>
      </c>
      <c r="E268" t="inlineStr">
        <is>
          <t/>
        </is>
      </c>
    </row>
    <row r="269">
      <c r="A269" t="inlineStr">
        <is>
          <t>30316</t>
        </is>
      </c>
      <c r="B269" t="inlineStr">
        <is>
          <t/>
        </is>
      </c>
      <c r="C269" t="inlineStr">
        <is>
          <t>Curtis's Page</t>
        </is>
      </c>
      <c r="D269" t="inlineStr">
        <is>
          <t/>
        </is>
      </c>
      <c r="E269" t="inlineStr">
        <is>
          <t/>
        </is>
      </c>
    </row>
    <row r="270">
      <c r="A270" t="inlineStr">
        <is>
          <t>29957</t>
        </is>
      </c>
      <c r="B270" t="inlineStr">
        <is>
          <t/>
        </is>
      </c>
      <c r="C270" t="inlineStr">
        <is>
          <t>Kaufman</t>
        </is>
      </c>
      <c r="D270" t="inlineStr">
        <is>
          <t/>
        </is>
      </c>
      <c r="E270" t="inlineStr">
        <is>
          <t/>
        </is>
      </c>
    </row>
    <row r="271">
      <c r="A271" t="inlineStr">
        <is>
          <t>29966</t>
        </is>
      </c>
      <c r="B271" t="inlineStr">
        <is>
          <t/>
        </is>
      </c>
      <c r="C271" t="inlineStr">
        <is>
          <t>Sipe's Training Section</t>
        </is>
      </c>
      <c r="D271" t="inlineStr">
        <is>
          <t/>
        </is>
      </c>
      <c r="E271" t="inlineStr">
        <is>
          <t/>
        </is>
      </c>
    </row>
    <row r="272">
      <c r="A272" t="inlineStr">
        <is>
          <t>29959</t>
        </is>
      </c>
      <c r="B272" t="inlineStr">
        <is>
          <t/>
        </is>
      </c>
      <c r="C272" t="inlineStr">
        <is>
          <t>Jills Sample Section for Class</t>
        </is>
      </c>
      <c r="D272" t="inlineStr">
        <is>
          <t/>
        </is>
      </c>
      <c r="E272" t="inlineStr">
        <is>
          <t/>
        </is>
      </c>
    </row>
    <row r="273">
      <c r="A273" t="inlineStr">
        <is>
          <t>29963</t>
        </is>
      </c>
      <c r="B273" t="inlineStr">
        <is>
          <t/>
        </is>
      </c>
      <c r="C273" t="inlineStr">
        <is>
          <t>Cafeteria Section Sample</t>
        </is>
      </c>
      <c r="D273" t="inlineStr">
        <is>
          <t/>
        </is>
      </c>
      <c r="E273" t="inlineStr">
        <is>
          <t/>
        </is>
      </c>
    </row>
    <row r="274">
      <c r="A274" t="inlineStr">
        <is>
          <t>29960</t>
        </is>
      </c>
      <c r="B274" t="inlineStr">
        <is>
          <t/>
        </is>
      </c>
      <c r="C274" t="inlineStr">
        <is>
          <t>Shannons Sample Section for Class</t>
        </is>
      </c>
      <c r="D274" t="inlineStr">
        <is>
          <t/>
        </is>
      </c>
      <c r="E274" t="inlineStr">
        <is>
          <t/>
        </is>
      </c>
    </row>
    <row r="275">
      <c r="A275" t="inlineStr">
        <is>
          <t>29958</t>
        </is>
      </c>
      <c r="B275" t="inlineStr">
        <is>
          <t/>
        </is>
      </c>
      <c r="C275" t="inlineStr">
        <is>
          <t>Pack's Practice</t>
        </is>
      </c>
      <c r="D275" t="inlineStr">
        <is>
          <t/>
        </is>
      </c>
      <c r="E275" t="inlineStr">
        <is>
          <t/>
        </is>
      </c>
    </row>
    <row r="276">
      <c r="A276" t="inlineStr">
        <is>
          <t>30312</t>
        </is>
      </c>
      <c r="B276" t="inlineStr">
        <is>
          <t/>
        </is>
      </c>
      <c r="C276" t="inlineStr">
        <is>
          <t>Beth's Section</t>
        </is>
      </c>
      <c r="D276" t="inlineStr">
        <is>
          <t/>
        </is>
      </c>
      <c r="E276" t="inlineStr">
        <is>
          <t/>
        </is>
      </c>
    </row>
    <row r="277">
      <c r="A277" t="inlineStr">
        <is>
          <t>30131</t>
        </is>
      </c>
      <c r="B277" t="inlineStr">
        <is>
          <t/>
        </is>
      </c>
      <c r="C277" t="inlineStr">
        <is>
          <t>RRD Section Training</t>
        </is>
      </c>
      <c r="D277" t="inlineStr">
        <is>
          <t/>
        </is>
      </c>
      <c r="E277" t="inlineStr">
        <is>
          <t/>
        </is>
      </c>
    </row>
    <row r="278">
      <c r="A278" t="inlineStr">
        <is>
          <t>30136</t>
        </is>
      </c>
      <c r="B278" t="inlineStr">
        <is>
          <t/>
        </is>
      </c>
      <c r="C278" t="inlineStr">
        <is>
          <t>April-New Class</t>
        </is>
      </c>
      <c r="D278" t="inlineStr">
        <is>
          <t/>
        </is>
      </c>
      <c r="E278" t="inlineStr">
        <is>
          <t/>
        </is>
      </c>
    </row>
    <row r="279">
      <c r="A279" t="inlineStr">
        <is>
          <t>30138</t>
        </is>
      </c>
      <c r="B279" t="inlineStr">
        <is>
          <t/>
        </is>
      </c>
      <c r="C279" t="inlineStr">
        <is>
          <t>Cindy</t>
        </is>
      </c>
      <c r="D279" t="inlineStr">
        <is>
          <t/>
        </is>
      </c>
      <c r="E279" t="inlineStr">
        <is>
          <t/>
        </is>
      </c>
    </row>
    <row r="280">
      <c r="A280" t="inlineStr">
        <is>
          <t>30130</t>
        </is>
      </c>
      <c r="B280" t="inlineStr">
        <is>
          <t/>
        </is>
      </c>
      <c r="C280" t="inlineStr">
        <is>
          <t>CSP - Test</t>
        </is>
      </c>
      <c r="D280" t="inlineStr">
        <is>
          <t/>
        </is>
      </c>
      <c r="E280" t="inlineStr">
        <is>
          <t/>
        </is>
      </c>
    </row>
    <row r="281">
      <c r="A281" t="inlineStr">
        <is>
          <t>30128</t>
        </is>
      </c>
      <c r="B281" t="inlineStr">
        <is>
          <t/>
        </is>
      </c>
      <c r="C281" t="inlineStr">
        <is>
          <t>Seju-New class</t>
        </is>
      </c>
      <c r="D281" t="inlineStr">
        <is>
          <t/>
        </is>
      </c>
      <c r="E281" t="inlineStr">
        <is>
          <t/>
        </is>
      </c>
    </row>
    <row r="282">
      <c r="A282" t="inlineStr">
        <is>
          <t>30134</t>
        </is>
      </c>
      <c r="B282" t="inlineStr">
        <is>
          <t/>
        </is>
      </c>
      <c r="C282" t="inlineStr">
        <is>
          <t>VK-New class</t>
        </is>
      </c>
      <c r="D282" t="inlineStr">
        <is>
          <t/>
        </is>
      </c>
      <c r="E282" t="inlineStr">
        <is>
          <t/>
        </is>
      </c>
    </row>
    <row r="283">
      <c r="A283" t="inlineStr">
        <is>
          <t>30380</t>
        </is>
      </c>
      <c r="B283" t="inlineStr">
        <is>
          <t/>
        </is>
      </c>
      <c r="C283" t="inlineStr">
        <is>
          <t>Mark's playground</t>
        </is>
      </c>
      <c r="D283" t="inlineStr">
        <is>
          <t/>
        </is>
      </c>
      <c r="E283" t="inlineStr">
        <is>
          <t/>
        </is>
      </c>
    </row>
    <row r="284">
      <c r="A284" t="inlineStr">
        <is>
          <t>30384</t>
        </is>
      </c>
      <c r="B284" t="inlineStr">
        <is>
          <t/>
        </is>
      </c>
      <c r="C284" t="inlineStr">
        <is>
          <t>Jane's Training Section</t>
        </is>
      </c>
      <c r="D284" t="inlineStr">
        <is>
          <t/>
        </is>
      </c>
      <c r="E284" t="inlineStr">
        <is>
          <t/>
        </is>
      </c>
    </row>
    <row r="285">
      <c r="A285" t="inlineStr">
        <is>
          <t>30385</t>
        </is>
      </c>
      <c r="B285" t="inlineStr">
        <is>
          <t/>
        </is>
      </c>
      <c r="C285" t="inlineStr">
        <is>
          <t>Hannah's Training Section</t>
        </is>
      </c>
      <c r="D285" t="inlineStr">
        <is>
          <t/>
        </is>
      </c>
      <c r="E285" t="inlineStr">
        <is>
          <t/>
        </is>
      </c>
    </row>
    <row r="286">
      <c r="A286" t="inlineStr">
        <is>
          <t>30386</t>
        </is>
      </c>
      <c r="B286" t="inlineStr">
        <is>
          <t/>
        </is>
      </c>
      <c r="C286" t="inlineStr">
        <is>
          <t>Lisa's Section</t>
        </is>
      </c>
      <c r="D286" t="inlineStr">
        <is>
          <t/>
        </is>
      </c>
      <c r="E286" t="inlineStr">
        <is>
          <t/>
        </is>
      </c>
    </row>
    <row r="287">
      <c r="A287" t="inlineStr">
        <is>
          <t>30381</t>
        </is>
      </c>
      <c r="B287" t="inlineStr">
        <is>
          <t/>
        </is>
      </c>
      <c r="C287" t="inlineStr">
        <is>
          <t>Test Peggy</t>
        </is>
      </c>
      <c r="D287" t="inlineStr">
        <is>
          <t/>
        </is>
      </c>
      <c r="E287" t="inlineStr">
        <is>
          <t/>
        </is>
      </c>
    </row>
    <row r="288">
      <c r="A288" t="inlineStr">
        <is>
          <t>57</t>
        </is>
      </c>
      <c r="B288" t="inlineStr">
        <is>
          <t/>
        </is>
      </c>
      <c r="C288" t="inlineStr">
        <is>
          <t>Summer School</t>
        </is>
      </c>
      <c r="D288" t="inlineStr">
        <is>
          <t/>
        </is>
      </c>
      <c r="E288" t="inlineStr">
        <is>
          <t/>
        </is>
      </c>
    </row>
    <row r="289">
      <c r="A289" t="inlineStr">
        <is>
          <t>30429</t>
        </is>
      </c>
      <c r="B289" t="inlineStr">
        <is>
          <t/>
        </is>
      </c>
      <c r="C289" t="inlineStr">
        <is>
          <t>Ian Serotkin</t>
        </is>
      </c>
      <c r="D289" t="inlineStr">
        <is>
          <t/>
        </is>
      </c>
      <c r="E289" t="inlineStr">
        <is>
          <t/>
        </is>
      </c>
    </row>
    <row r="290">
      <c r="A290" t="inlineStr">
        <is>
          <t>30435</t>
        </is>
      </c>
      <c r="B290" t="inlineStr">
        <is>
          <t/>
        </is>
      </c>
      <c r="C290" t="inlineStr">
        <is>
          <t>Denise Corbo</t>
        </is>
      </c>
      <c r="D290" t="inlineStr">
        <is>
          <t/>
        </is>
      </c>
      <c r="E290" t="inlineStr">
        <is>
          <t/>
        </is>
      </c>
    </row>
    <row r="291">
      <c r="A291" t="inlineStr">
        <is>
          <t>49</t>
        </is>
      </c>
      <c r="B291" t="inlineStr">
        <is>
          <t/>
        </is>
      </c>
      <c r="C291" t="inlineStr">
        <is>
          <t>Gifted and Talented</t>
        </is>
      </c>
      <c r="D291" t="inlineStr">
        <is>
          <t/>
        </is>
      </c>
      <c r="E291" t="inlineStr">
        <is>
          <t/>
        </is>
      </c>
    </row>
    <row r="292">
      <c r="A292" t="inlineStr">
        <is>
          <t>24676</t>
        </is>
      </c>
      <c r="B292" t="inlineStr">
        <is>
          <t/>
        </is>
      </c>
      <c r="C292" t="inlineStr">
        <is>
          <t>Virtual First Day</t>
        </is>
      </c>
      <c r="D292" t="inlineStr">
        <is>
          <t/>
        </is>
      </c>
      <c r="E292" t="inlineStr">
        <is>
          <t/>
        </is>
      </c>
    </row>
    <row r="293">
      <c r="A293" t="inlineStr">
        <is>
          <t>14</t>
        </is>
      </c>
      <c r="B293" t="inlineStr">
        <is>
          <t/>
        </is>
      </c>
      <c r="C293" t="inlineStr">
        <is>
          <t>Aerospace Educator</t>
        </is>
      </c>
      <c r="D293" t="inlineStr">
        <is>
          <t/>
        </is>
      </c>
      <c r="E293" t="inlineStr">
        <is>
          <t/>
        </is>
      </c>
    </row>
    <row r="294">
      <c r="A294" t="inlineStr">
        <is>
          <t>25</t>
        </is>
      </c>
      <c r="B294" t="inlineStr">
        <is>
          <t/>
        </is>
      </c>
      <c r="C294" t="inlineStr">
        <is>
          <t>Health and Physical Education</t>
        </is>
      </c>
      <c r="D294" t="inlineStr">
        <is>
          <t/>
        </is>
      </c>
      <c r="E294" t="inlineStr">
        <is>
          <t/>
        </is>
      </c>
    </row>
    <row r="295">
      <c r="A295" t="inlineStr">
        <is>
          <t>3</t>
        </is>
      </c>
      <c r="B295" t="inlineStr">
        <is>
          <t/>
        </is>
      </c>
      <c r="C295" t="inlineStr">
        <is>
          <t>What do you want to do</t>
        </is>
      </c>
      <c r="D295" t="inlineStr">
        <is>
          <t/>
        </is>
      </c>
      <c r="E295" t="inlineStr">
        <is>
          <t/>
        </is>
      </c>
    </row>
    <row r="296">
      <c r="A296" t="inlineStr">
        <is>
          <t>7</t>
        </is>
      </c>
      <c r="B296" t="inlineStr">
        <is>
          <t/>
        </is>
      </c>
      <c r="C296" t="inlineStr">
        <is>
          <t>Webcast</t>
        </is>
      </c>
      <c r="D296" t="inlineStr">
        <is>
          <t/>
        </is>
      </c>
      <c r="E296" t="inlineStr">
        <is>
          <t/>
        </is>
      </c>
    </row>
    <row r="297">
      <c r="A297" t="inlineStr">
        <is>
          <t>21995</t>
        </is>
      </c>
      <c r="B297" t="inlineStr">
        <is>
          <t/>
        </is>
      </c>
      <c r="C297" t="inlineStr">
        <is>
          <t>Employee Self Service portal</t>
        </is>
      </c>
      <c r="D297" t="inlineStr">
        <is>
          <t/>
        </is>
      </c>
      <c r="E297" t="inlineStr">
        <is>
          <t/>
        </is>
      </c>
    </row>
    <row r="298">
      <c r="A298" t="inlineStr">
        <is>
          <t>16</t>
        </is>
      </c>
      <c r="B298" t="inlineStr">
        <is>
          <t/>
        </is>
      </c>
      <c r="C298" t="inlineStr">
        <is>
          <t>Curriculum &amp; Instruction old</t>
        </is>
      </c>
      <c r="D298" t="inlineStr">
        <is>
          <t/>
        </is>
      </c>
      <c r="E298" t="inlineStr">
        <is>
          <t/>
        </is>
      </c>
    </row>
    <row r="299">
      <c r="A299" t="inlineStr">
        <is>
          <t>5</t>
        </is>
      </c>
      <c r="B299" t="inlineStr">
        <is>
          <t/>
        </is>
      </c>
      <c r="C299" t="inlineStr">
        <is>
          <t>Employee Resources</t>
        </is>
      </c>
      <c r="D299" t="inlineStr">
        <is>
          <t/>
        </is>
      </c>
      <c r="E299" t="inlineStr">
        <is>
          <t/>
        </is>
      </c>
    </row>
    <row r="300">
      <c r="A300" t="inlineStr">
        <is>
          <t>27</t>
        </is>
      </c>
      <c r="B300" t="inlineStr">
        <is>
          <t/>
        </is>
      </c>
      <c r="C300" t="inlineStr">
        <is>
          <t>LCPS RSEF</t>
        </is>
      </c>
      <c r="D300" t="inlineStr">
        <is>
          <t/>
        </is>
      </c>
      <c r="E300" t="inlineStr">
        <is>
          <t/>
        </is>
      </c>
    </row>
    <row r="301">
      <c r="A301" t="inlineStr">
        <is>
          <t>30</t>
        </is>
      </c>
      <c r="B301" t="inlineStr">
        <is>
          <t/>
        </is>
      </c>
      <c r="C301" t="inlineStr">
        <is>
          <t>Middle School</t>
        </is>
      </c>
      <c r="D301" t="inlineStr">
        <is>
          <t/>
        </is>
      </c>
      <c r="E301" t="inlineStr">
        <is>
          <t/>
        </is>
      </c>
    </row>
    <row r="302">
      <c r="A302" t="inlineStr">
        <is>
          <t>32</t>
        </is>
      </c>
      <c r="B302" t="inlineStr">
        <is>
          <t/>
        </is>
      </c>
      <c r="C302" t="inlineStr">
        <is>
          <t>Office of Music</t>
        </is>
      </c>
      <c r="D302" t="inlineStr">
        <is>
          <t/>
        </is>
      </c>
      <c r="E302" t="inlineStr">
        <is>
          <t/>
        </is>
      </c>
    </row>
    <row r="303">
      <c r="A303" t="inlineStr">
        <is>
          <t>33</t>
        </is>
      </c>
      <c r="B303" t="inlineStr">
        <is>
          <t/>
        </is>
      </c>
      <c r="C303" t="inlineStr">
        <is>
          <t>Office of STEP</t>
        </is>
      </c>
      <c r="D303" t="inlineStr">
        <is>
          <t/>
        </is>
      </c>
      <c r="E303" t="inlineStr">
        <is>
          <t/>
        </is>
      </c>
    </row>
    <row r="304">
      <c r="A304" t="inlineStr">
        <is>
          <t>9</t>
        </is>
      </c>
      <c r="B304" t="inlineStr">
        <is>
          <t/>
        </is>
      </c>
      <c r="C304" t="inlineStr">
        <is>
          <t>Policy and Regulations</t>
        </is>
      </c>
      <c r="D304" t="inlineStr">
        <is>
          <t/>
        </is>
      </c>
      <c r="E304" t="inlineStr">
        <is>
          <t/>
        </is>
      </c>
    </row>
    <row r="305">
      <c r="A305" t="inlineStr">
        <is>
          <t>24426</t>
        </is>
      </c>
      <c r="B305" t="inlineStr">
        <is>
          <t/>
        </is>
      </c>
      <c r="C305" t="inlineStr">
        <is>
          <t>New to Loudoun</t>
        </is>
      </c>
      <c r="D305" t="inlineStr">
        <is>
          <t/>
        </is>
      </c>
      <c r="E305" t="inlineStr">
        <is>
          <t/>
        </is>
      </c>
    </row>
    <row r="306">
      <c r="A306" t="inlineStr">
        <is>
          <t>26</t>
        </is>
      </c>
      <c r="B306" t="inlineStr">
        <is>
          <t/>
        </is>
      </c>
      <c r="C306" t="inlineStr">
        <is>
          <t>Kindergarten</t>
        </is>
      </c>
      <c r="D306" t="inlineStr">
        <is>
          <t/>
        </is>
      </c>
      <c r="E306" t="inlineStr">
        <is>
          <t/>
        </is>
      </c>
    </row>
    <row r="307">
      <c r="A307" t="inlineStr">
        <is>
          <t>65</t>
        </is>
      </c>
      <c r="B307" t="inlineStr">
        <is>
          <t/>
        </is>
      </c>
      <c r="C307" t="inlineStr">
        <is>
          <t>Human Resources and Talent Development</t>
        </is>
      </c>
      <c r="D307" t="inlineStr">
        <is>
          <t/>
        </is>
      </c>
      <c r="E307" t="inlineStr">
        <is>
          <t/>
        </is>
      </c>
    </row>
    <row r="308">
      <c r="A308" t="inlineStr">
        <is>
          <t>74</t>
        </is>
      </c>
      <c r="B308" t="inlineStr">
        <is>
          <t/>
        </is>
      </c>
      <c r="C308" t="inlineStr">
        <is>
          <t>Employee Health, Wellness and Benefits</t>
        </is>
      </c>
      <c r="D308" t="inlineStr">
        <is>
          <t/>
        </is>
      </c>
      <c r="E308" t="inlineStr">
        <is>
          <t/>
        </is>
      </c>
    </row>
    <row r="309">
      <c r="A309" t="inlineStr">
        <is>
          <t>93</t>
        </is>
      </c>
      <c r="B309" t="inlineStr">
        <is>
          <t/>
        </is>
      </c>
      <c r="C309" t="inlineStr">
        <is>
          <t>Federal Programs</t>
        </is>
      </c>
      <c r="D309" t="inlineStr">
        <is>
          <t/>
        </is>
      </c>
      <c r="E309" t="inlineStr">
        <is>
          <t/>
        </is>
      </c>
    </row>
    <row r="310">
      <c r="A310" t="inlineStr">
        <is>
          <t>103</t>
        </is>
      </c>
      <c r="B310" t="inlineStr">
        <is>
          <t/>
        </is>
      </c>
      <c r="C310" t="inlineStr">
        <is>
          <t>Special Education Advisory Committee (SEAC)</t>
        </is>
      </c>
      <c r="D310" t="inlineStr">
        <is>
          <t/>
        </is>
      </c>
      <c r="E310" t="inlineStr">
        <is>
          <t/>
        </is>
      </c>
    </row>
    <row r="311">
      <c r="A311" t="inlineStr">
        <is>
          <t>30426</t>
        </is>
      </c>
      <c r="B311" t="inlineStr">
        <is>
          <t/>
        </is>
      </c>
      <c r="C311" t="inlineStr">
        <is>
          <t>Beth Barts</t>
        </is>
      </c>
      <c r="D311" t="inlineStr">
        <is>
          <t/>
        </is>
      </c>
      <c r="E311" t="inlineStr">
        <is>
          <t/>
        </is>
      </c>
    </row>
    <row r="312">
      <c r="A312" t="inlineStr">
        <is>
          <t>125</t>
        </is>
      </c>
      <c r="B312" t="inlineStr">
        <is>
          <t/>
        </is>
      </c>
      <c r="C312" t="inlineStr">
        <is>
          <t>Research</t>
        </is>
      </c>
      <c r="D312" t="inlineStr">
        <is>
          <t/>
        </is>
      </c>
      <c r="E312" t="inlineStr">
        <is>
          <t/>
        </is>
      </c>
    </row>
    <row r="313">
      <c r="A313" t="inlineStr">
        <is>
          <t>s19391</t>
        </is>
      </c>
      <c r="B313" t="inlineStr">
        <is>
          <t/>
        </is>
      </c>
      <c r="C313" t="inlineStr">
        <is>
          <t>Students</t>
        </is>
      </c>
      <c r="D313" t="inlineStr">
        <is>
          <t/>
        </is>
      </c>
      <c r="E313" t="inlineStr">
        <is>
          <t/>
        </is>
      </c>
    </row>
    <row r="314">
      <c r="A314" t="inlineStr">
        <is>
          <t>23</t>
        </is>
      </c>
      <c r="B314" t="inlineStr">
        <is>
          <t/>
        </is>
      </c>
      <c r="C314" t="inlineStr">
        <is>
          <t>Family Life Education</t>
        </is>
      </c>
      <c r="D314" t="inlineStr">
        <is>
          <t/>
        </is>
      </c>
      <c r="E314" t="inlineStr">
        <is>
          <t/>
        </is>
      </c>
    </row>
    <row r="315">
      <c r="A315" t="inlineStr">
        <is>
          <t>24</t>
        </is>
      </c>
      <c r="B315" t="inlineStr">
        <is>
          <t/>
        </is>
      </c>
      <c r="C315" t="inlineStr">
        <is>
          <t>World Languages and Cultures</t>
        </is>
      </c>
      <c r="D315" t="inlineStr">
        <is>
          <t/>
        </is>
      </c>
      <c r="E315" t="inlineStr">
        <is>
          <t/>
        </is>
      </c>
    </row>
    <row r="316">
      <c r="A316" t="inlineStr">
        <is>
          <t>53</t>
        </is>
      </c>
      <c r="B316" t="inlineStr">
        <is>
          <t/>
        </is>
      </c>
      <c r="C316" t="inlineStr">
        <is>
          <t>Library Media Services</t>
        </is>
      </c>
      <c r="D316" t="inlineStr">
        <is>
          <t/>
        </is>
      </c>
      <c r="E316" t="inlineStr">
        <is>
          <t/>
        </is>
      </c>
    </row>
    <row r="317">
      <c r="A317" t="inlineStr">
        <is>
          <t>54</t>
        </is>
      </c>
      <c r="B317" t="inlineStr">
        <is>
          <t/>
        </is>
      </c>
      <c r="C317" t="inlineStr">
        <is>
          <t>Secondary World Languages Program</t>
        </is>
      </c>
      <c r="D317" t="inlineStr">
        <is>
          <t/>
        </is>
      </c>
      <c r="E317" t="inlineStr">
        <is>
          <t/>
        </is>
      </c>
    </row>
    <row r="318">
      <c r="A318" t="inlineStr">
        <is>
          <t>26571</t>
        </is>
      </c>
      <c r="B318" t="inlineStr">
        <is>
          <t/>
        </is>
      </c>
      <c r="C318" t="inlineStr">
        <is>
          <t>Employee Health, Wellness, and Benefits sandbox</t>
        </is>
      </c>
      <c r="D318" t="inlineStr">
        <is>
          <t/>
        </is>
      </c>
      <c r="E318" t="inlineStr">
        <is>
          <t/>
        </is>
      </c>
    </row>
    <row r="319">
      <c r="A319" t="inlineStr">
        <is>
          <t>35</t>
        </is>
      </c>
      <c r="B319" t="inlineStr">
        <is>
          <t/>
        </is>
      </c>
      <c r="C319" t="inlineStr">
        <is>
          <t>Reading</t>
        </is>
      </c>
      <c r="D319" t="inlineStr">
        <is>
          <t/>
        </is>
      </c>
      <c r="E319" t="inlineStr">
        <is>
          <t/>
        </is>
      </c>
    </row>
    <row r="320">
      <c r="A320" t="inlineStr">
        <is>
          <t>38</t>
        </is>
      </c>
      <c r="B320" t="inlineStr">
        <is>
          <t/>
        </is>
      </c>
      <c r="C320" t="inlineStr">
        <is>
          <t>Social Science and Global Studies</t>
        </is>
      </c>
      <c r="D320" t="inlineStr">
        <is>
          <t/>
        </is>
      </c>
      <c r="E320" t="inlineStr">
        <is>
          <t/>
        </is>
      </c>
    </row>
    <row r="321">
      <c r="A321" t="inlineStr">
        <is>
          <t>45</t>
        </is>
      </c>
      <c r="B321" t="inlineStr">
        <is>
          <t/>
        </is>
      </c>
      <c r="C321" t="inlineStr">
        <is>
          <t>Career and Technical Education</t>
        </is>
      </c>
      <c r="D321" t="inlineStr">
        <is>
          <t/>
        </is>
      </c>
      <c r="E321" t="inlineStr">
        <is>
          <t/>
        </is>
      </c>
    </row>
    <row r="322">
      <c r="A322" t="inlineStr">
        <is>
          <t>46</t>
        </is>
      </c>
      <c r="B322" t="inlineStr">
        <is>
          <t/>
        </is>
      </c>
      <c r="C322" t="inlineStr">
        <is>
          <t>Early Childhood Education</t>
        </is>
      </c>
      <c r="D322" t="inlineStr">
        <is>
          <t/>
        </is>
      </c>
      <c r="E322" t="inlineStr">
        <is>
          <t/>
        </is>
      </c>
    </row>
    <row r="323">
      <c r="A323" t="inlineStr">
        <is>
          <t>48</t>
        </is>
      </c>
      <c r="B323" t="inlineStr">
        <is>
          <t/>
        </is>
      </c>
      <c r="C323" t="inlineStr">
        <is>
          <t>Foreign Language in the Elementary Schools (FLES) &amp; Spanish in the Middle Schools (SAMS)</t>
        </is>
      </c>
      <c r="D323" t="inlineStr">
        <is>
          <t/>
        </is>
      </c>
      <c r="E323" t="inlineStr">
        <is>
          <t/>
        </is>
      </c>
    </row>
    <row r="324">
      <c r="A324" t="inlineStr">
        <is>
          <t>42</t>
        </is>
      </c>
      <c r="B324" t="inlineStr">
        <is>
          <t/>
        </is>
      </c>
      <c r="C324" t="inlineStr">
        <is>
          <t>Instruction</t>
        </is>
      </c>
      <c r="D324" t="inlineStr">
        <is>
          <t/>
        </is>
      </c>
      <c r="E324" t="inlineStr">
        <is>
          <t/>
        </is>
      </c>
    </row>
    <row r="325">
      <c r="A325" t="inlineStr">
        <is>
          <t>52</t>
        </is>
      </c>
      <c r="B325" t="inlineStr">
        <is>
          <t/>
        </is>
      </c>
      <c r="C325" t="inlineStr">
        <is>
          <t>Educational Technology</t>
        </is>
      </c>
      <c r="D325" t="inlineStr">
        <is>
          <t/>
        </is>
      </c>
      <c r="E325" t="inlineStr">
        <is>
          <t/>
        </is>
      </c>
    </row>
    <row r="326">
      <c r="A326" t="inlineStr">
        <is>
          <t>13814</t>
        </is>
      </c>
      <c r="B326" t="inlineStr">
        <is>
          <t/>
        </is>
      </c>
      <c r="C326" t="inlineStr">
        <is>
          <t>Middle School Curriculum</t>
        </is>
      </c>
      <c r="D326" t="inlineStr">
        <is>
          <t/>
        </is>
      </c>
      <c r="E326" t="inlineStr">
        <is>
          <t/>
        </is>
      </c>
    </row>
    <row r="327">
      <c r="A327" t="inlineStr">
        <is>
          <t>21740</t>
        </is>
      </c>
      <c r="B327" t="inlineStr">
        <is>
          <t/>
        </is>
      </c>
      <c r="C327" t="inlineStr">
        <is>
          <t>Dual Enrollment</t>
        </is>
      </c>
      <c r="D327" t="inlineStr">
        <is>
          <t/>
        </is>
      </c>
      <c r="E327" t="inlineStr">
        <is>
          <t/>
        </is>
      </c>
    </row>
    <row r="328">
      <c r="A328" t="inlineStr">
        <is>
          <t>23497</t>
        </is>
      </c>
      <c r="B328" t="inlineStr">
        <is>
          <t/>
        </is>
      </c>
      <c r="C328" t="inlineStr">
        <is>
          <t>C-STEM</t>
        </is>
      </c>
      <c r="D328" t="inlineStr">
        <is>
          <t/>
        </is>
      </c>
      <c r="E328" t="inlineStr">
        <is>
          <t/>
        </is>
      </c>
    </row>
    <row r="329">
      <c r="A329" t="inlineStr">
        <is>
          <t>24165</t>
        </is>
      </c>
      <c r="B329" t="inlineStr">
        <is>
          <t/>
        </is>
      </c>
      <c r="C329" t="inlineStr">
        <is>
          <t>LCPS Student Maker Showcase</t>
        </is>
      </c>
      <c r="D329" t="inlineStr">
        <is>
          <t/>
        </is>
      </c>
      <c r="E329" t="inlineStr">
        <is>
          <t/>
        </is>
      </c>
    </row>
    <row r="330">
      <c r="A330" t="inlineStr">
        <is>
          <t>24480</t>
        </is>
      </c>
      <c r="B330" t="inlineStr">
        <is>
          <t/>
        </is>
      </c>
      <c r="C330" t="inlineStr">
        <is>
          <t>Theater</t>
        </is>
      </c>
      <c r="D330" t="inlineStr">
        <is>
          <t/>
        </is>
      </c>
      <c r="E330" t="inlineStr">
        <is>
          <t/>
        </is>
      </c>
    </row>
    <row r="331">
      <c r="A331" t="inlineStr">
        <is>
          <t>60</t>
        </is>
      </c>
      <c r="B331" t="inlineStr">
        <is>
          <t/>
        </is>
      </c>
      <c r="C331" t="inlineStr">
        <is>
          <t>Superintendent</t>
        </is>
      </c>
      <c r="D331" t="inlineStr">
        <is>
          <t/>
        </is>
      </c>
      <c r="E331" t="inlineStr">
        <is>
          <t/>
        </is>
      </c>
    </row>
    <row r="332">
      <c r="A332" t="inlineStr">
        <is>
          <t>37</t>
        </is>
      </c>
      <c r="B332" t="inlineStr">
        <is>
          <t/>
        </is>
      </c>
      <c r="C332" t="inlineStr">
        <is>
          <t>Science</t>
        </is>
      </c>
      <c r="D332" t="inlineStr">
        <is>
          <t/>
        </is>
      </c>
      <c r="E332" t="inlineStr">
        <is>
          <t/>
        </is>
      </c>
    </row>
    <row r="333">
      <c r="A333" t="inlineStr">
        <is>
          <t>14006</t>
        </is>
      </c>
      <c r="B333" t="inlineStr">
        <is>
          <t/>
        </is>
      </c>
      <c r="C333" t="inlineStr">
        <is>
          <t>Curriculum Resources</t>
        </is>
      </c>
      <c r="D333" t="inlineStr">
        <is>
          <t/>
        </is>
      </c>
      <c r="E333" t="inlineStr">
        <is>
          <t/>
        </is>
      </c>
    </row>
    <row r="334">
      <c r="A334" t="inlineStr">
        <is>
          <t>15345</t>
        </is>
      </c>
      <c r="B334" t="inlineStr">
        <is>
          <t/>
        </is>
      </c>
      <c r="C334" t="inlineStr">
        <is>
          <t>Instructional Facilitator Program</t>
        </is>
      </c>
      <c r="D334" t="inlineStr">
        <is>
          <t/>
        </is>
      </c>
      <c r="E334" t="inlineStr">
        <is>
          <t/>
        </is>
      </c>
    </row>
    <row r="335">
      <c r="A335" t="inlineStr">
        <is>
          <t>22296</t>
        </is>
      </c>
      <c r="B335" t="inlineStr">
        <is>
          <t/>
        </is>
      </c>
      <c r="C335" t="inlineStr">
        <is>
          <t>Code to the Future</t>
        </is>
      </c>
      <c r="D335" t="inlineStr">
        <is>
          <t/>
        </is>
      </c>
      <c r="E335" t="inlineStr">
        <is>
          <t/>
        </is>
      </c>
    </row>
    <row r="336">
      <c r="A336" t="inlineStr">
        <is>
          <t>25885</t>
        </is>
      </c>
      <c r="B336" t="inlineStr">
        <is>
          <t/>
        </is>
      </c>
      <c r="C336" t="inlineStr">
        <is>
          <t>Deeper Learning</t>
        </is>
      </c>
      <c r="D336" t="inlineStr">
        <is>
          <t/>
        </is>
      </c>
      <c r="E336" t="inlineStr">
        <is>
          <t/>
        </is>
      </c>
    </row>
    <row r="337">
      <c r="A337" t="inlineStr">
        <is>
          <t>92</t>
        </is>
      </c>
      <c r="B337" t="inlineStr">
        <is>
          <t/>
        </is>
      </c>
      <c r="C337" t="inlineStr">
        <is>
          <t>Student tab</t>
        </is>
      </c>
      <c r="D337" t="inlineStr">
        <is>
          <t/>
        </is>
      </c>
      <c r="E337" t="inlineStr">
        <is>
          <t/>
        </is>
      </c>
    </row>
    <row r="338">
      <c r="A338" t="inlineStr">
        <is>
          <t>102</t>
        </is>
      </c>
      <c r="B338" t="inlineStr">
        <is>
          <t/>
        </is>
      </c>
      <c r="C338" t="inlineStr">
        <is>
          <t>Minority Student Achievement Advisory Committee (MSAAC)</t>
        </is>
      </c>
      <c r="D338" t="inlineStr">
        <is>
          <t/>
        </is>
      </c>
      <c r="E338" t="inlineStr">
        <is>
          <t/>
        </is>
      </c>
    </row>
    <row r="339">
      <c r="A339" t="inlineStr">
        <is>
          <t>11573</t>
        </is>
      </c>
      <c r="B339" t="inlineStr">
        <is>
          <t/>
        </is>
      </c>
      <c r="C339" t="inlineStr">
        <is>
          <t>Home Instruction</t>
        </is>
      </c>
      <c r="D339" t="inlineStr">
        <is>
          <t/>
        </is>
      </c>
      <c r="E339" t="inlineStr">
        <is>
          <t/>
        </is>
      </c>
    </row>
    <row r="340">
      <c r="A340" t="inlineStr">
        <is>
          <t>27033</t>
        </is>
      </c>
      <c r="B340" t="inlineStr">
        <is>
          <t/>
        </is>
      </c>
      <c r="C340" t="inlineStr">
        <is>
          <t>Accessibility</t>
        </is>
      </c>
      <c r="D340" t="inlineStr">
        <is>
          <t/>
        </is>
      </c>
      <c r="E340" t="inlineStr">
        <is>
          <t/>
        </is>
      </c>
    </row>
    <row r="341">
      <c r="A341" t="inlineStr">
        <is>
          <t>27509</t>
        </is>
      </c>
      <c r="B341" t="inlineStr">
        <is>
          <t/>
        </is>
      </c>
      <c r="C341" t="inlineStr">
        <is>
          <t>Alerts-Student</t>
        </is>
      </c>
      <c r="D341" t="inlineStr">
        <is>
          <t/>
        </is>
      </c>
      <c r="E341" t="inlineStr">
        <is>
          <t/>
        </is>
      </c>
    </row>
    <row r="342">
      <c r="A342" t="inlineStr">
        <is>
          <t>17639</t>
        </is>
      </c>
      <c r="B342" t="inlineStr">
        <is>
          <t/>
        </is>
      </c>
      <c r="C342" t="inlineStr">
        <is>
          <t>Bring Your Own Technology (BYOT)</t>
        </is>
      </c>
      <c r="D342" t="inlineStr">
        <is>
          <t/>
        </is>
      </c>
      <c r="E342" t="inlineStr">
        <is>
          <t/>
        </is>
      </c>
    </row>
    <row r="343">
      <c r="A343" t="inlineStr">
        <is>
          <t>76</t>
        </is>
      </c>
      <c r="B343" t="inlineStr">
        <is>
          <t/>
        </is>
      </c>
      <c r="C343" t="inlineStr">
        <is>
          <t>Payroll</t>
        </is>
      </c>
      <c r="D343" t="inlineStr">
        <is>
          <t/>
        </is>
      </c>
      <c r="E343" t="inlineStr">
        <is>
          <t/>
        </is>
      </c>
    </row>
    <row r="344">
      <c r="A344" t="inlineStr">
        <is>
          <t>11494</t>
        </is>
      </c>
      <c r="B344" t="inlineStr">
        <is>
          <t/>
        </is>
      </c>
      <c r="C344" t="inlineStr">
        <is>
          <t>Special Permission</t>
        </is>
      </c>
      <c r="D344" t="inlineStr">
        <is>
          <t/>
        </is>
      </c>
      <c r="E344" t="inlineStr">
        <is>
          <t/>
        </is>
      </c>
    </row>
    <row r="345">
      <c r="A345" t="inlineStr">
        <is>
          <t>13535</t>
        </is>
      </c>
      <c r="B345" t="inlineStr">
        <is>
          <t/>
        </is>
      </c>
      <c r="C345" t="inlineStr">
        <is>
          <t>Joy Maloney</t>
        </is>
      </c>
      <c r="D345" t="inlineStr">
        <is>
          <t/>
        </is>
      </c>
      <c r="E345" t="inlineStr">
        <is>
          <t/>
        </is>
      </c>
    </row>
    <row r="346">
      <c r="A346" t="inlineStr">
        <is>
          <t>13536</t>
        </is>
      </c>
      <c r="B346" t="inlineStr">
        <is>
          <t/>
        </is>
      </c>
      <c r="C346" t="inlineStr">
        <is>
          <t>Eric DeKenipp</t>
        </is>
      </c>
      <c r="D346" t="inlineStr">
        <is>
          <t/>
        </is>
      </c>
      <c r="E346" t="inlineStr">
        <is>
          <t/>
        </is>
      </c>
    </row>
    <row r="347">
      <c r="A347" t="inlineStr">
        <is>
          <t>13537</t>
        </is>
      </c>
      <c r="B347" t="inlineStr">
        <is>
          <t/>
        </is>
      </c>
      <c r="C347" t="inlineStr">
        <is>
          <t>Jeff Morse</t>
        </is>
      </c>
      <c r="D347" t="inlineStr">
        <is>
          <t/>
        </is>
      </c>
      <c r="E347" t="inlineStr">
        <is>
          <t/>
        </is>
      </c>
    </row>
    <row r="348">
      <c r="A348" t="inlineStr">
        <is>
          <t>13717</t>
        </is>
      </c>
      <c r="B348" t="inlineStr">
        <is>
          <t/>
        </is>
      </c>
      <c r="C348" t="inlineStr">
        <is>
          <t>Discipline Task Force</t>
        </is>
      </c>
      <c r="D348" t="inlineStr">
        <is>
          <t/>
        </is>
      </c>
      <c r="E348" t="inlineStr">
        <is>
          <t/>
        </is>
      </c>
    </row>
    <row r="349">
      <c r="A349" t="inlineStr">
        <is>
          <t>116</t>
        </is>
      </c>
      <c r="B349" t="inlineStr">
        <is>
          <t/>
        </is>
      </c>
      <c r="C349" t="inlineStr">
        <is>
          <t>Assistive Technology</t>
        </is>
      </c>
      <c r="D349" t="inlineStr">
        <is>
          <t/>
        </is>
      </c>
      <c r="E349" t="inlineStr">
        <is>
          <t/>
        </is>
      </c>
    </row>
    <row r="350">
      <c r="A350" t="inlineStr">
        <is>
          <t>17629</t>
        </is>
      </c>
      <c r="B350" t="inlineStr">
        <is>
          <t/>
        </is>
      </c>
      <c r="C350" t="inlineStr">
        <is>
          <t>Athletic Training Program</t>
        </is>
      </c>
      <c r="D350" t="inlineStr">
        <is>
          <t/>
        </is>
      </c>
      <c r="E350" t="inlineStr">
        <is>
          <t/>
        </is>
      </c>
    </row>
    <row r="351">
      <c r="A351" t="inlineStr">
        <is>
          <t>s19392</t>
        </is>
      </c>
      <c r="B351" t="inlineStr">
        <is>
          <t/>
        </is>
      </c>
      <c r="C351" t="inlineStr">
        <is>
          <t>Staff</t>
        </is>
      </c>
      <c r="D351" t="inlineStr">
        <is>
          <t/>
        </is>
      </c>
      <c r="E351" t="inlineStr">
        <is>
          <t/>
        </is>
      </c>
    </row>
    <row r="352">
      <c r="A352" t="inlineStr">
        <is>
          <t>22123</t>
        </is>
      </c>
      <c r="B352" t="inlineStr">
        <is>
          <t/>
        </is>
      </c>
      <c r="C352" t="inlineStr">
        <is>
          <t>Example</t>
        </is>
      </c>
      <c r="D352" t="inlineStr">
        <is>
          <t/>
        </is>
      </c>
      <c r="E352" t="inlineStr">
        <is>
          <t/>
        </is>
      </c>
    </row>
    <row r="353">
      <c r="A353" t="inlineStr">
        <is>
          <t>66</t>
        </is>
      </c>
      <c r="B353" t="inlineStr">
        <is>
          <t/>
        </is>
      </c>
      <c r="C353" t="inlineStr">
        <is>
          <t>Planning Services</t>
        </is>
      </c>
      <c r="D353" t="inlineStr">
        <is>
          <t/>
        </is>
      </c>
      <c r="E353" t="inlineStr">
        <is>
          <t/>
        </is>
      </c>
    </row>
    <row r="354">
      <c r="A354" t="inlineStr">
        <is>
          <t>67</t>
        </is>
      </c>
      <c r="B354" t="inlineStr">
        <is>
          <t/>
        </is>
      </c>
      <c r="C354" t="inlineStr">
        <is>
          <t>Support Services</t>
        </is>
      </c>
      <c r="D354" t="inlineStr">
        <is>
          <t/>
        </is>
      </c>
      <c r="E354" t="inlineStr">
        <is>
          <t/>
        </is>
      </c>
    </row>
    <row r="355">
      <c r="A355" t="inlineStr">
        <is>
          <t>14160</t>
        </is>
      </c>
      <c r="B355" t="inlineStr">
        <is>
          <t/>
        </is>
      </c>
      <c r="C355" t="inlineStr">
        <is>
          <t>Retirement and Disability Programs</t>
        </is>
      </c>
      <c r="D355" t="inlineStr">
        <is>
          <t/>
        </is>
      </c>
      <c r="E355" t="inlineStr">
        <is>
          <t/>
        </is>
      </c>
    </row>
    <row r="356">
      <c r="A356" t="inlineStr">
        <is>
          <t>83</t>
        </is>
      </c>
      <c r="B356" t="inlineStr">
        <is>
          <t/>
        </is>
      </c>
      <c r="C356" t="inlineStr">
        <is>
          <t>Course Syllabi</t>
        </is>
      </c>
      <c r="D356" t="inlineStr">
        <is>
          <t/>
        </is>
      </c>
      <c r="E356" t="inlineStr">
        <is>
          <t/>
        </is>
      </c>
    </row>
    <row r="357">
      <c r="A357" t="inlineStr">
        <is>
          <t>86</t>
        </is>
      </c>
      <c r="B357" t="inlineStr">
        <is>
          <t/>
        </is>
      </c>
      <c r="C357" t="inlineStr">
        <is>
          <t>Loudoun School*Business Partnership</t>
        </is>
      </c>
      <c r="D357" t="inlineStr">
        <is>
          <t/>
        </is>
      </c>
      <c r="E357" t="inlineStr">
        <is>
          <t/>
        </is>
      </c>
    </row>
    <row r="358">
      <c r="A358" t="inlineStr">
        <is>
          <t>97</t>
        </is>
      </c>
      <c r="B358" t="inlineStr">
        <is>
          <t/>
        </is>
      </c>
      <c r="C358" t="inlineStr">
        <is>
          <t>Parent Resource Services</t>
        </is>
      </c>
      <c r="D358" t="inlineStr">
        <is>
          <t/>
        </is>
      </c>
      <c r="E358" t="inlineStr">
        <is>
          <t/>
        </is>
      </c>
    </row>
    <row r="359">
      <c r="A359" t="inlineStr">
        <is>
          <t>21363</t>
        </is>
      </c>
      <c r="B359" t="inlineStr">
        <is>
          <t/>
        </is>
      </c>
      <c r="C359" t="inlineStr">
        <is>
          <t>Community Connections</t>
        </is>
      </c>
      <c r="D359" t="inlineStr">
        <is>
          <t/>
        </is>
      </c>
      <c r="E359" t="inlineStr">
        <is>
          <t/>
        </is>
      </c>
    </row>
    <row r="360">
      <c r="A360" t="inlineStr">
        <is>
          <t>109</t>
        </is>
      </c>
      <c r="B360" t="inlineStr">
        <is>
          <t/>
        </is>
      </c>
      <c r="C360" t="inlineStr">
        <is>
          <t>Phone Directory</t>
        </is>
      </c>
      <c r="D360" t="inlineStr">
        <is>
          <t/>
        </is>
      </c>
      <c r="E360" t="inlineStr">
        <is>
          <t/>
        </is>
      </c>
    </row>
    <row r="361">
      <c r="A361" t="inlineStr">
        <is>
          <t>30428</t>
        </is>
      </c>
      <c r="B361" t="inlineStr">
        <is>
          <t/>
        </is>
      </c>
      <c r="C361" t="inlineStr">
        <is>
          <t>Leslee King</t>
        </is>
      </c>
      <c r="D361" t="inlineStr">
        <is>
          <t/>
        </is>
      </c>
      <c r="E361" t="inlineStr">
        <is>
          <t/>
        </is>
      </c>
    </row>
    <row r="362">
      <c r="A362" t="inlineStr">
        <is>
          <t>113</t>
        </is>
      </c>
      <c r="B362" t="inlineStr">
        <is>
          <t/>
        </is>
      </c>
      <c r="C362" t="inlineStr">
        <is>
          <t>School Board</t>
        </is>
      </c>
      <c r="D362" t="inlineStr">
        <is>
          <t/>
        </is>
      </c>
      <c r="E362" t="inlineStr">
        <is>
          <t/>
        </is>
      </c>
    </row>
    <row r="363">
      <c r="A363" t="inlineStr">
        <is>
          <t>13539</t>
        </is>
      </c>
      <c r="B363" t="inlineStr">
        <is>
          <t/>
        </is>
      </c>
      <c r="C363" t="inlineStr">
        <is>
          <t>Brenda Sheridan</t>
        </is>
      </c>
      <c r="D363" t="inlineStr">
        <is>
          <t/>
        </is>
      </c>
      <c r="E363" t="inlineStr">
        <is>
          <t/>
        </is>
      </c>
    </row>
    <row r="364">
      <c r="A364" t="inlineStr">
        <is>
          <t>13540</t>
        </is>
      </c>
      <c r="B364" t="inlineStr">
        <is>
          <t/>
        </is>
      </c>
      <c r="C364" t="inlineStr">
        <is>
          <t>Sample School Board website</t>
        </is>
      </c>
      <c r="D364" t="inlineStr">
        <is>
          <t/>
        </is>
      </c>
      <c r="E364" t="inlineStr">
        <is>
          <t/>
        </is>
      </c>
    </row>
    <row r="365">
      <c r="A365" t="inlineStr">
        <is>
          <t>13676</t>
        </is>
      </c>
      <c r="B365" t="inlineStr">
        <is>
          <t/>
        </is>
      </c>
      <c r="C365" t="inlineStr">
        <is>
          <t>Proposed Math and IT Academy</t>
        </is>
      </c>
      <c r="D365" t="inlineStr">
        <is>
          <t/>
        </is>
      </c>
      <c r="E365" t="inlineStr">
        <is>
          <t/>
        </is>
      </c>
    </row>
    <row r="366">
      <c r="A366" t="inlineStr">
        <is>
          <t>19160</t>
        </is>
      </c>
      <c r="B366" t="inlineStr">
        <is>
          <t/>
        </is>
      </c>
      <c r="C366" t="inlineStr">
        <is>
          <t>Hillsboro Charter Academy</t>
        </is>
      </c>
      <c r="D366" t="inlineStr">
        <is>
          <t/>
        </is>
      </c>
      <c r="E366" t="inlineStr">
        <is>
          <t/>
        </is>
      </c>
    </row>
    <row r="367">
      <c r="A367" t="inlineStr">
        <is>
          <t>111</t>
        </is>
      </c>
      <c r="B367" t="inlineStr">
        <is>
          <t/>
        </is>
      </c>
      <c r="C367" t="inlineStr">
        <is>
          <t>Procurement Services</t>
        </is>
      </c>
      <c r="D367" t="inlineStr">
        <is>
          <t/>
        </is>
      </c>
      <c r="E367" t="inlineStr">
        <is>
          <t/>
        </is>
      </c>
    </row>
    <row r="368">
      <c r="A368" t="inlineStr">
        <is>
          <t>30434</t>
        </is>
      </c>
      <c r="B368" t="inlineStr">
        <is>
          <t/>
        </is>
      </c>
      <c r="C368" t="inlineStr">
        <is>
          <t>Atoosa Reaser</t>
        </is>
      </c>
      <c r="D368" t="inlineStr">
        <is>
          <t/>
        </is>
      </c>
      <c r="E368" t="inlineStr">
        <is>
          <t/>
        </is>
      </c>
    </row>
    <row r="369">
      <c r="A369" t="inlineStr">
        <is>
          <t>13531</t>
        </is>
      </c>
      <c r="B369" t="inlineStr">
        <is>
          <t/>
        </is>
      </c>
      <c r="C369" t="inlineStr">
        <is>
          <t>Eric Hornberger</t>
        </is>
      </c>
      <c r="D369" t="inlineStr">
        <is>
          <t/>
        </is>
      </c>
      <c r="E369" t="inlineStr">
        <is>
          <t/>
        </is>
      </c>
    </row>
    <row r="370">
      <c r="A370" t="inlineStr">
        <is>
          <t>13532</t>
        </is>
      </c>
      <c r="B370" t="inlineStr">
        <is>
          <t/>
        </is>
      </c>
      <c r="C370" t="inlineStr">
        <is>
          <t>Jill Turgeon</t>
        </is>
      </c>
      <c r="D370" t="inlineStr">
        <is>
          <t/>
        </is>
      </c>
      <c r="E370" t="inlineStr">
        <is>
          <t/>
        </is>
      </c>
    </row>
    <row r="371">
      <c r="A371" t="inlineStr">
        <is>
          <t>13533</t>
        </is>
      </c>
      <c r="B371" t="inlineStr">
        <is>
          <t/>
        </is>
      </c>
      <c r="C371" t="inlineStr">
        <is>
          <t>Debbie Rose</t>
        </is>
      </c>
      <c r="D371" t="inlineStr">
        <is>
          <t/>
        </is>
      </c>
      <c r="E371" t="inlineStr">
        <is>
          <t/>
        </is>
      </c>
    </row>
    <row r="372">
      <c r="A372" t="inlineStr">
        <is>
          <t>13534</t>
        </is>
      </c>
      <c r="B372" t="inlineStr">
        <is>
          <t/>
        </is>
      </c>
      <c r="C372" t="inlineStr">
        <is>
          <t>Beth Huck</t>
        </is>
      </c>
      <c r="D372" t="inlineStr">
        <is>
          <t/>
        </is>
      </c>
      <c r="E372" t="inlineStr">
        <is>
          <t/>
        </is>
      </c>
    </row>
    <row r="373">
      <c r="A373" t="inlineStr">
        <is>
          <t>21994</t>
        </is>
      </c>
      <c r="B373" t="inlineStr">
        <is>
          <t/>
        </is>
      </c>
      <c r="C373" t="inlineStr">
        <is>
          <t>Tom Marshall</t>
        </is>
      </c>
      <c r="D373" t="inlineStr">
        <is>
          <t/>
        </is>
      </c>
      <c r="E373" t="inlineStr">
        <is>
          <t/>
        </is>
      </c>
    </row>
    <row r="374">
      <c r="A374" t="inlineStr">
        <is>
          <t>26445</t>
        </is>
      </c>
      <c r="B374" t="inlineStr">
        <is>
          <t/>
        </is>
      </c>
      <c r="C374" t="inlineStr">
        <is>
          <t>Chris Croll</t>
        </is>
      </c>
      <c r="D374" t="inlineStr">
        <is>
          <t/>
        </is>
      </c>
      <c r="E374" t="inlineStr">
        <is>
          <t/>
        </is>
      </c>
    </row>
    <row r="375">
      <c r="A375" t="inlineStr">
        <is>
          <t>30424</t>
        </is>
      </c>
      <c r="B375" t="inlineStr">
        <is>
          <t/>
        </is>
      </c>
      <c r="C375" t="inlineStr">
        <is>
          <t>John Beatty</t>
        </is>
      </c>
      <c r="D375" t="inlineStr">
        <is>
          <t/>
        </is>
      </c>
      <c r="E375" t="inlineStr">
        <is>
          <t/>
        </is>
      </c>
    </row>
    <row r="376">
      <c r="A376" t="inlineStr">
        <is>
          <t>50</t>
        </is>
      </c>
      <c r="B376" t="inlineStr">
        <is>
          <t/>
        </is>
      </c>
      <c r="C376" t="inlineStr">
        <is>
          <t>Head Start &amp; STEP</t>
        </is>
      </c>
      <c r="D376" t="inlineStr">
        <is>
          <t/>
        </is>
      </c>
      <c r="E376" t="inlineStr">
        <is>
          <t/>
        </is>
      </c>
    </row>
    <row r="377">
      <c r="A377" t="inlineStr">
        <is>
          <t>26263</t>
        </is>
      </c>
      <c r="B377" t="inlineStr">
        <is>
          <t/>
        </is>
      </c>
      <c r="C377" t="inlineStr">
        <is>
          <t>Department of Instruction</t>
        </is>
      </c>
      <c r="D377" t="inlineStr">
        <is>
          <t/>
        </is>
      </c>
      <c r="E377" t="inlineStr">
        <is>
          <t/>
        </is>
      </c>
    </row>
    <row r="378">
      <c r="A378" t="inlineStr">
        <is>
          <t>26266</t>
        </is>
      </c>
      <c r="B378" t="inlineStr">
        <is>
          <t/>
        </is>
      </c>
      <c r="C378" t="inlineStr">
        <is>
          <t>High School Education</t>
        </is>
      </c>
      <c r="D378" t="inlineStr">
        <is>
          <t/>
        </is>
      </c>
      <c r="E378" t="inlineStr">
        <is>
          <t/>
        </is>
      </c>
    </row>
    <row r="379">
      <c r="A379" t="inlineStr">
        <is>
          <t>27339</t>
        </is>
      </c>
      <c r="B379" t="inlineStr">
        <is>
          <t/>
        </is>
      </c>
      <c r="C379" t="inlineStr">
        <is>
          <t>Departments</t>
        </is>
      </c>
      <c r="D379" t="inlineStr">
        <is>
          <t/>
        </is>
      </c>
      <c r="E379" t="inlineStr">
        <is>
          <t/>
        </is>
      </c>
    </row>
    <row r="380">
      <c r="A380" t="inlineStr">
        <is>
          <t>13712</t>
        </is>
      </c>
      <c r="B380" t="inlineStr">
        <is>
          <t/>
        </is>
      </c>
      <c r="C380" t="inlineStr">
        <is>
          <t>Department of Digital Innovation</t>
        </is>
      </c>
      <c r="D380" t="inlineStr">
        <is>
          <t/>
        </is>
      </c>
      <c r="E380" t="inlineStr">
        <is>
          <t/>
        </is>
      </c>
    </row>
    <row r="381">
      <c r="A381" t="inlineStr">
        <is>
          <t>26786</t>
        </is>
      </c>
      <c r="B381" t="inlineStr">
        <is>
          <t/>
        </is>
      </c>
      <c r="C381" t="inlineStr">
        <is>
          <t>LCPS Style Guide</t>
        </is>
      </c>
      <c r="D381" t="inlineStr">
        <is>
          <t/>
        </is>
      </c>
      <c r="E381" t="inlineStr">
        <is>
          <t/>
        </is>
      </c>
    </row>
    <row r="382">
      <c r="A382" t="inlineStr">
        <is>
          <t>127</t>
        </is>
      </c>
      <c r="B382" t="inlineStr">
        <is>
          <t/>
        </is>
      </c>
      <c r="C382" t="inlineStr">
        <is>
          <t>Student Health Services</t>
        </is>
      </c>
      <c r="D382" t="inlineStr">
        <is>
          <t/>
        </is>
      </c>
      <c r="E382" t="inlineStr">
        <is>
          <t/>
        </is>
      </c>
    </row>
    <row r="383">
      <c r="A383" t="inlineStr">
        <is>
          <t>63</t>
        </is>
      </c>
      <c r="B383" t="inlineStr">
        <is>
          <t/>
        </is>
      </c>
      <c r="C383" t="inlineStr">
        <is>
          <t>Pupil Services</t>
        </is>
      </c>
      <c r="D383" t="inlineStr">
        <is>
          <t/>
        </is>
      </c>
      <c r="E383" t="inlineStr">
        <is>
          <t/>
        </is>
      </c>
    </row>
    <row r="384">
      <c r="A384" t="inlineStr">
        <is>
          <t>30443</t>
        </is>
      </c>
      <c r="B384" t="inlineStr">
        <is>
          <t/>
        </is>
      </c>
      <c r="C384" t="inlineStr">
        <is>
          <t>Linda Training Section</t>
        </is>
      </c>
      <c r="D384" t="inlineStr">
        <is>
          <t/>
        </is>
      </c>
      <c r="E384" t="inlineStr">
        <is>
          <t/>
        </is>
      </c>
    </row>
    <row r="385">
      <c r="A385" t="inlineStr">
        <is>
          <t>30450</t>
        </is>
      </c>
      <c r="B385" t="inlineStr">
        <is>
          <t/>
        </is>
      </c>
      <c r="C385" t="inlineStr">
        <is>
          <t>Larry's Training Section</t>
        </is>
      </c>
      <c r="D385" t="inlineStr">
        <is>
          <t/>
        </is>
      </c>
      <c r="E385" t="inlineStr">
        <is>
          <t/>
        </is>
      </c>
    </row>
    <row r="386">
      <c r="A386" t="inlineStr">
        <is>
          <t>30446</t>
        </is>
      </c>
      <c r="B386" t="inlineStr">
        <is>
          <t/>
        </is>
      </c>
      <c r="C386" t="inlineStr">
        <is>
          <t>Colette Training Section</t>
        </is>
      </c>
      <c r="D386" t="inlineStr">
        <is>
          <t/>
        </is>
      </c>
      <c r="E386" t="inlineStr">
        <is>
          <t/>
        </is>
      </c>
    </row>
    <row r="387">
      <c r="A387" t="inlineStr">
        <is>
          <t>30444</t>
        </is>
      </c>
      <c r="B387" t="inlineStr">
        <is>
          <t/>
        </is>
      </c>
      <c r="C387" t="inlineStr">
        <is>
          <t>Training the DIS</t>
        </is>
      </c>
      <c r="D387" t="inlineStr">
        <is>
          <t/>
        </is>
      </c>
      <c r="E387" t="inlineStr">
        <is>
          <t/>
        </is>
      </c>
    </row>
    <row r="388">
      <c r="A388" t="inlineStr">
        <is>
          <t>30445</t>
        </is>
      </c>
      <c r="B388" t="inlineStr">
        <is>
          <t/>
        </is>
      </c>
      <c r="C388" t="inlineStr">
        <is>
          <t>JC Training</t>
        </is>
      </c>
      <c r="D388" t="inlineStr">
        <is>
          <t/>
        </is>
      </c>
      <c r="E388" t="inlineStr">
        <is>
          <t/>
        </is>
      </c>
    </row>
    <row r="389">
      <c r="A389" t="inlineStr">
        <is>
          <t>14193</t>
        </is>
      </c>
      <c r="B389" t="inlineStr">
        <is>
          <t/>
        </is>
      </c>
      <c r="C389" t="inlineStr">
        <is>
          <t>Continous School Improvement</t>
        </is>
      </c>
      <c r="D389" t="inlineStr">
        <is>
          <t/>
        </is>
      </c>
      <c r="E389" t="inlineStr">
        <is>
          <t/>
        </is>
      </c>
    </row>
    <row r="390">
      <c r="A390" t="inlineStr">
        <is>
          <t>28861</t>
        </is>
      </c>
      <c r="B390" t="inlineStr">
        <is>
          <t/>
        </is>
      </c>
      <c r="C390" t="inlineStr">
        <is>
          <t>Blackboard Test</t>
        </is>
      </c>
      <c r="D390" t="inlineStr">
        <is>
          <t/>
        </is>
      </c>
      <c r="E390" t="inlineStr">
        <is>
          <t/>
        </is>
      </c>
    </row>
    <row r="391">
      <c r="A391" t="inlineStr">
        <is>
          <t>26269</t>
        </is>
      </c>
      <c r="B391" t="inlineStr">
        <is>
          <t/>
        </is>
      </c>
      <c r="C391" t="inlineStr">
        <is>
          <t>School Administration</t>
        </is>
      </c>
      <c r="D391" t="inlineStr">
        <is>
          <t/>
        </is>
      </c>
      <c r="E391" t="inlineStr">
        <is>
          <t/>
        </is>
      </c>
    </row>
    <row r="392">
      <c r="A392" t="inlineStr">
        <is>
          <t>27515</t>
        </is>
      </c>
      <c r="B392" t="inlineStr">
        <is>
          <t/>
        </is>
      </c>
      <c r="C392" t="inlineStr">
        <is>
          <t>Get Help</t>
        </is>
      </c>
      <c r="D392" t="inlineStr">
        <is>
          <t/>
        </is>
      </c>
      <c r="E392" t="inlineStr">
        <is>
          <t/>
        </is>
      </c>
    </row>
    <row r="393">
      <c r="A393" t="inlineStr">
        <is>
          <t>26267</t>
        </is>
      </c>
      <c r="B393" t="inlineStr">
        <is>
          <t/>
        </is>
      </c>
      <c r="C393" t="inlineStr">
        <is>
          <t>Instructional</t>
        </is>
      </c>
      <c r="D393" t="inlineStr">
        <is>
          <t/>
        </is>
      </c>
      <c r="E393" t="inlineStr">
        <is>
          <t/>
        </is>
      </c>
    </row>
    <row r="394">
      <c r="A394" t="inlineStr">
        <is>
          <t>s1</t>
        </is>
      </c>
      <c r="B394" t="inlineStr">
        <is>
          <t/>
        </is>
      </c>
      <c r="C394" t="inlineStr">
        <is>
          <t>Loudoun County Public Schools</t>
        </is>
      </c>
      <c r="D394" t="inlineStr">
        <is>
          <t/>
        </is>
      </c>
      <c r="E394" t="inlineStr">
        <is>
          <t/>
        </is>
      </c>
    </row>
    <row r="395">
      <c r="A395" t="inlineStr">
        <is>
          <t>26264</t>
        </is>
      </c>
      <c r="B395" t="inlineStr">
        <is>
          <t/>
        </is>
      </c>
      <c r="C395" t="inlineStr">
        <is>
          <t>Elementary Education</t>
        </is>
      </c>
      <c r="D395" t="inlineStr">
        <is>
          <t/>
        </is>
      </c>
      <c r="E395" t="inlineStr">
        <is>
          <t/>
        </is>
      </c>
    </row>
    <row r="396">
      <c r="A396" t="inlineStr">
        <is>
          <t>26265</t>
        </is>
      </c>
      <c r="B396" t="inlineStr">
        <is>
          <t/>
        </is>
      </c>
      <c r="C396" t="inlineStr">
        <is>
          <t>Middle School Education</t>
        </is>
      </c>
      <c r="D396" t="inlineStr">
        <is>
          <t/>
        </is>
      </c>
      <c r="E396" t="inlineStr">
        <is>
          <t/>
        </is>
      </c>
    </row>
    <row r="397">
      <c r="A397" t="inlineStr">
        <is>
          <t>12</t>
        </is>
      </c>
      <c r="B397" t="inlineStr">
        <is>
          <t/>
        </is>
      </c>
      <c r="C397" t="inlineStr">
        <is>
          <t>News Archive</t>
        </is>
      </c>
      <c r="D397" t="inlineStr">
        <is>
          <t/>
        </is>
      </c>
      <c r="E397" t="inlineStr">
        <is>
          <t/>
        </is>
      </c>
    </row>
    <row r="398">
      <c r="A398" t="inlineStr">
        <is>
          <t>61</t>
        </is>
      </c>
      <c r="B398" t="inlineStr">
        <is>
          <t/>
        </is>
      </c>
      <c r="C398" t="inlineStr">
        <is>
          <t>Public Information Office</t>
        </is>
      </c>
      <c r="D398" t="inlineStr">
        <is>
          <t/>
        </is>
      </c>
      <c r="E398" t="inlineStr">
        <is>
          <t/>
        </is>
      </c>
    </row>
    <row r="399">
      <c r="A399" t="inlineStr">
        <is>
          <t>30447</t>
        </is>
      </c>
      <c r="B399" t="inlineStr">
        <is>
          <t/>
        </is>
      </c>
      <c r="C399" t="inlineStr">
        <is>
          <t>Deneal Training Section</t>
        </is>
      </c>
      <c r="D399" t="inlineStr">
        <is>
          <t/>
        </is>
      </c>
      <c r="E399" t="inlineStr">
        <is>
          <t/>
        </is>
      </c>
    </row>
    <row r="400">
      <c r="A400" t="inlineStr">
        <is>
          <t>26268</t>
        </is>
      </c>
      <c r="B400" t="inlineStr">
        <is>
          <t/>
        </is>
      </c>
      <c r="C400" t="inlineStr">
        <is>
          <t>Teaching and Learning</t>
        </is>
      </c>
      <c r="D400" t="inlineStr">
        <is>
          <t/>
        </is>
      </c>
      <c r="E400" t="inlineStr">
        <is>
          <t/>
        </is>
      </c>
    </row>
    <row r="401">
      <c r="A401" t="inlineStr">
        <is>
          <t>4</t>
        </is>
      </c>
      <c r="B401" t="inlineStr">
        <is>
          <t/>
        </is>
      </c>
      <c r="C401" t="inlineStr">
        <is>
          <t>About</t>
        </is>
      </c>
      <c r="D401" t="inlineStr">
        <is>
          <t/>
        </is>
      </c>
      <c r="E401" t="inlineStr">
        <is>
          <t/>
        </is>
      </c>
    </row>
    <row r="402">
      <c r="A402" t="inlineStr">
        <is>
          <t>64</t>
        </is>
      </c>
      <c r="B402" t="inlineStr">
        <is>
          <t/>
        </is>
      </c>
      <c r="C402" t="inlineStr">
        <is>
          <t>Business &amp; Financial Services</t>
        </is>
      </c>
      <c r="D402" t="inlineStr">
        <is>
          <t/>
        </is>
      </c>
      <c r="E402" t="inlineStr">
        <is>
          <t/>
        </is>
      </c>
    </row>
  </sheetData>
  <phoneticPr fontId="20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5073-74BB-F241-9425-42C238854E3E}">
  <dimension ref="A1:I47"/>
  <sheetViews>
    <sheetView tabSelected="1" zoomScaleNormal="100" workbookViewId="0"/>
  </sheetViews>
  <sheetFormatPr baseColWidth="10" defaultRowHeight="16" x14ac:dyDescent="0.2"/>
  <cols>
    <col min="1" max="1" style="2" width="10.83203125" collapsed="false"/>
    <col min="2" max="2" bestFit="true" customWidth="true" style="2" width="45.0" collapsed="false"/>
    <col min="3" max="3" customWidth="true" style="2" width="11.6640625" collapsed="false"/>
    <col min="4" max="4" style="2" width="10.83203125" collapsed="false"/>
    <col min="5" max="5" customWidth="true" style="2" width="17.33203125" collapsed="false"/>
    <col min="6" max="6" customWidth="true" style="2" width="31.0" collapsed="false"/>
    <col min="7" max="7" bestFit="true" customWidth="true" style="2" width="18.5" collapsed="false"/>
    <col min="8" max="8" bestFit="true" customWidth="true" style="2" width="12.83203125" collapsed="false"/>
    <col min="9" max="9" customWidth="true" style="2" width="33.33203125" collapsed="false"/>
    <col min="10" max="16384" style="2" width="10.83203125" collapsed="false"/>
  </cols>
  <sheetData>
    <row r="1" spans="1:7" s="3" customFormat="1" ht="64" customHeight="1" x14ac:dyDescent="0.2">
      <c r="B1" s="4" t="str">
        <f>CONCATENATE(TEXT(report!$A$1,"mmmm, d yyyy")," – ",TEXT(report!$B$1,"mmmm, d yyyy"))</f>
        <v>January, 0 1900 – January, 0 1900</v>
      </c>
      <c r="F1" s="5"/>
      <c r="G1" s="5"/>
    </row>
    <row r="2" spans="1:7" s="6" customFormat="1" ht="32" customHeight="1" x14ac:dyDescent="0.2">
      <c r="B2" s="15" t="s">
        <v>14</v>
      </c>
      <c r="C2" s="8"/>
      <c r="D2" s="8"/>
      <c r="E2" s="7"/>
      <c r="F2" s="7"/>
      <c r="G2" s="7"/>
    </row>
    <row r="3" spans="1:7" x14ac:dyDescent="0.2">
      <c r="A3" s="9"/>
      <c r="B3" s="9" t="s">
        <v>12</v>
      </c>
      <c r="C3" s="10">
        <f ca="1">COUNTIF(INDIRECT("data[Event]"),"EngageAlternativeFormat")</f>
        <v>0</v>
      </c>
      <c r="D3" s="9"/>
    </row>
    <row r="4" spans="1:7" x14ac:dyDescent="0.2">
      <c r="A4" s="9"/>
      <c r="B4" s="9" t="s">
        <v>13</v>
      </c>
      <c r="C4" s="11">
        <f ca="1">COUNTIF(INDIRECT("data[Event]"),"BeginDownloadAlternativeFormats")</f>
        <v>0</v>
      </c>
      <c r="D4" s="9"/>
    </row>
    <row r="5" spans="1:7" x14ac:dyDescent="0.2">
      <c r="A5" s="9"/>
      <c r="B5" s="9" t="s">
        <v>15</v>
      </c>
      <c r="C5" s="12">
        <f ca="1">IFERROR(C4/C3,0)</f>
        <v>0</v>
      </c>
      <c r="D5" s="9"/>
    </row>
    <row r="6" spans="1:7" x14ac:dyDescent="0.2">
      <c r="A6" s="9"/>
      <c r="B6" s="9"/>
      <c r="C6" s="9"/>
      <c r="D6" s="9"/>
    </row>
    <row r="7" spans="1:7" x14ac:dyDescent="0.2">
      <c r="A7" s="9"/>
      <c r="B7" s="40" t="s">
        <v>13</v>
      </c>
      <c r="C7" s="40"/>
      <c r="D7" s="9"/>
    </row>
    <row r="8" spans="1:7" x14ac:dyDescent="0.2">
      <c r="A8" s="9"/>
      <c r="B8" s="41">
        <f ca="1">C4</f>
        <v>0</v>
      </c>
      <c r="C8" s="41"/>
      <c r="D8" s="9"/>
    </row>
    <row r="9" spans="1:7" x14ac:dyDescent="0.2">
      <c r="A9" s="9"/>
      <c r="B9" s="41"/>
      <c r="C9" s="41"/>
      <c r="D9" s="9"/>
    </row>
    <row r="10" spans="1:7" x14ac:dyDescent="0.2">
      <c r="A10" s="9"/>
      <c r="B10" s="41"/>
      <c r="C10" s="41"/>
      <c r="D10" s="9"/>
    </row>
    <row r="11" spans="1:7" x14ac:dyDescent="0.2">
      <c r="A11" s="9"/>
      <c r="B11" s="41"/>
      <c r="C11" s="41"/>
      <c r="D11" s="9"/>
    </row>
    <row r="12" spans="1:7" x14ac:dyDescent="0.2">
      <c r="A12" s="9"/>
      <c r="B12" s="41"/>
      <c r="C12" s="41"/>
      <c r="D12" s="9"/>
    </row>
    <row r="13" spans="1:7" x14ac:dyDescent="0.2">
      <c r="A13" s="9"/>
      <c r="B13" s="9"/>
      <c r="C13" s="9"/>
      <c r="D13" s="9"/>
    </row>
    <row r="14" spans="1:7" x14ac:dyDescent="0.2">
      <c r="A14" s="9"/>
      <c r="B14" s="9"/>
      <c r="C14" s="13"/>
      <c r="D14" s="9"/>
    </row>
    <row r="15" spans="1:7" x14ac:dyDescent="0.2">
      <c r="A15" s="9"/>
      <c r="B15" s="9"/>
      <c r="C15" s="9"/>
      <c r="D15" s="9"/>
    </row>
    <row r="16" spans="1:7" x14ac:dyDescent="0.2">
      <c r="B16"/>
      <c r="C16"/>
      <c r="D16"/>
      <c r="E16"/>
      <c r="F16"/>
    </row>
    <row r="17" spans="2:9" s="6" customFormat="1" ht="32" customHeight="1" x14ac:dyDescent="0.2">
      <c r="B17" s="16" t="s">
        <v>16</v>
      </c>
      <c r="D17" s="16"/>
      <c r="E17" s="17"/>
      <c r="F17" s="7"/>
      <c r="G17" s="7"/>
    </row>
    <row r="18" spans="2:9" s="9" customFormat="1" ht="16" customHeight="1" x14ac:dyDescent="0.2">
      <c r="B18" s="18"/>
      <c r="C18" s="19"/>
      <c r="E18" s="18"/>
      <c r="F18" s="18"/>
      <c r="G18" s="18"/>
    </row>
    <row r="19" spans="2:9" s="9" customFormat="1" ht="32" customHeight="1" x14ac:dyDescent="0.2">
      <c r="B19" s="20" t="s">
        <v>48</v>
      </c>
      <c r="C19" s="38">
        <f ca="1">COUNTIFS(INDIRECT("data[Format Type]"),"Beeline")</f>
        <v>0</v>
      </c>
      <c r="D19" s="38"/>
      <c r="E19" s="18"/>
      <c r="F19" s="18"/>
      <c r="G19" s="18"/>
    </row>
    <row r="20" spans="2:9" ht="32" customHeight="1" x14ac:dyDescent="0.2">
      <c r="B20" s="20" t="s">
        <v>17</v>
      </c>
      <c r="C20" s="38">
        <f ca="1">COUNTIFS(INDIRECT("data[Format Type]"),"Braille")</f>
        <v>0</v>
      </c>
      <c r="D20" s="38"/>
    </row>
    <row r="21" spans="2:9" ht="32" customHeight="1" x14ac:dyDescent="0.2">
      <c r="B21" s="20" t="s">
        <v>18</v>
      </c>
      <c r="C21" s="38">
        <f ca="1">COUNTIFS(INDIRECT("data[Format Type]"),"Epub")</f>
        <v>0</v>
      </c>
      <c r="D21" s="38"/>
    </row>
    <row r="22" spans="2:9" ht="32" customHeight="1" x14ac:dyDescent="0.2">
      <c r="B22" s="20" t="s">
        <v>19</v>
      </c>
      <c r="C22" s="38">
        <f ca="1">COUNTIFS(INDIRECT("data[Format Type]"),"Html")</f>
        <v>0</v>
      </c>
      <c r="D22" s="38"/>
    </row>
    <row r="23" spans="2:9" ht="32" customHeight="1" x14ac:dyDescent="0.2">
      <c r="B23" s="20" t="s">
        <v>20</v>
      </c>
      <c r="C23" s="38">
        <f ca="1">COUNTIFS(INDIRECT("data[Format Type]"),"OcredPdf")</f>
        <v>0</v>
      </c>
      <c r="D23" s="38"/>
    </row>
    <row r="24" spans="2:9" ht="32" customHeight="1" x14ac:dyDescent="0.2">
      <c r="B24" s="20" t="s">
        <v>21</v>
      </c>
      <c r="C24" s="38">
        <f ca="1">COUNTIFS(INDIRECT("data[Format Type]"),"Pdf")</f>
        <v>0</v>
      </c>
      <c r="D24" s="38"/>
    </row>
    <row r="25" spans="2:9" ht="32" customHeight="1" x14ac:dyDescent="0.2">
      <c r="B25" s="20" t="s">
        <v>22</v>
      </c>
      <c r="C25" s="38">
        <f ca="1">COUNTIFS(INDIRECT("data[Format Type]"),"Translation")</f>
        <v>0</v>
      </c>
      <c r="D25" s="38"/>
    </row>
    <row r="26" spans="2:9" ht="32" customHeight="1" x14ac:dyDescent="0.2">
      <c r="B26" s="20" t="s">
        <v>23</v>
      </c>
      <c r="C26" s="38">
        <f ca="1">COUNTIFS(INDIRECT("data[Format Type]"),"Audio")</f>
        <v>0</v>
      </c>
      <c r="D26" s="38"/>
    </row>
    <row r="27" spans="2:9" x14ac:dyDescent="0.2">
      <c r="B27"/>
      <c r="C27"/>
      <c r="D27"/>
    </row>
    <row r="28" spans="2:9" s="21" customFormat="1" ht="32" customHeight="1" x14ac:dyDescent="0.2">
      <c r="B28" s="22" t="s">
        <v>52</v>
      </c>
      <c r="E28" s="23"/>
      <c r="F28" s="23"/>
      <c r="G28" s="23"/>
    </row>
    <row r="29" spans="2:9" x14ac:dyDescent="0.2">
      <c r="B29"/>
      <c r="C29"/>
      <c r="D29"/>
    </row>
    <row r="30" spans="2:9" ht="18" x14ac:dyDescent="0.2">
      <c r="B30" s="14" t="s">
        <v>53</v>
      </c>
      <c r="C30"/>
      <c r="D30"/>
      <c r="E30" s="37" t="s">
        <v>54</v>
      </c>
      <c r="F30" s="37" t="s">
        <v>55</v>
      </c>
      <c r="G30" s="37" t="s">
        <v>56</v>
      </c>
      <c r="H30" s="37" t="s">
        <v>24</v>
      </c>
      <c r="I30"/>
    </row>
    <row r="31" spans="2:9" x14ac:dyDescent="0.2">
      <c r="B31" s="39">
        <f>COUNTIF(H:H,"&gt;0") - 1</f>
        <v>-1</v>
      </c>
      <c r="C31"/>
      <c r="D31"/>
      <c r="E31" s="24" t="s">
        <v>25</v>
      </c>
      <c r="F31" s="24"/>
      <c r="G31" s="24"/>
      <c r="H31" s="25"/>
      <c r="I31"/>
    </row>
    <row r="32" spans="2:9" x14ac:dyDescent="0.2">
      <c r="B32" s="39"/>
      <c r="E32"/>
      <c r="F32"/>
      <c r="G32"/>
      <c r="H32"/>
      <c r="I32"/>
    </row>
    <row r="33" spans="2:8" x14ac:dyDescent="0.2">
      <c r="B33" s="39"/>
      <c r="E33"/>
      <c r="F33"/>
      <c r="G33"/>
      <c r="H33"/>
    </row>
    <row r="34" spans="2:8" x14ac:dyDescent="0.2">
      <c r="B34" s="39"/>
      <c r="E34"/>
      <c r="F34"/>
      <c r="G34"/>
    </row>
    <row r="35" spans="2:8" x14ac:dyDescent="0.2">
      <c r="B35" s="39"/>
      <c r="E35"/>
      <c r="F35"/>
      <c r="G35"/>
    </row>
    <row r="36" spans="2:8" x14ac:dyDescent="0.2">
      <c r="E36"/>
      <c r="F36"/>
      <c r="G36"/>
    </row>
    <row r="37" spans="2:8" x14ac:dyDescent="0.2">
      <c r="E37"/>
      <c r="F37"/>
      <c r="G37"/>
    </row>
    <row r="38" spans="2:8" x14ac:dyDescent="0.2">
      <c r="E38"/>
      <c r="F38"/>
      <c r="G38"/>
    </row>
    <row r="39" spans="2:8" x14ac:dyDescent="0.2">
      <c r="E39"/>
      <c r="F39"/>
      <c r="G39"/>
    </row>
    <row r="40" spans="2:8" x14ac:dyDescent="0.2">
      <c r="E40"/>
      <c r="F40"/>
      <c r="G40"/>
    </row>
    <row r="41" spans="2:8" x14ac:dyDescent="0.2">
      <c r="E41"/>
      <c r="F41"/>
      <c r="G41"/>
    </row>
    <row r="42" spans="2:8" x14ac:dyDescent="0.2">
      <c r="E42"/>
      <c r="F42"/>
      <c r="G42"/>
    </row>
    <row r="43" spans="2:8" x14ac:dyDescent="0.2">
      <c r="E43"/>
      <c r="F43"/>
      <c r="G43"/>
    </row>
    <row r="44" spans="2:8" x14ac:dyDescent="0.2">
      <c r="E44"/>
      <c r="F44"/>
      <c r="G44"/>
    </row>
    <row r="45" spans="2:8" x14ac:dyDescent="0.2">
      <c r="E45"/>
      <c r="F45"/>
      <c r="G45"/>
    </row>
    <row r="46" spans="2:8" x14ac:dyDescent="0.2">
      <c r="E46"/>
      <c r="F46"/>
      <c r="G46"/>
    </row>
    <row r="47" spans="2:8" x14ac:dyDescent="0.2">
      <c r="E47"/>
      <c r="F47"/>
      <c r="G47"/>
    </row>
  </sheetData>
  <dataConsolidate/>
  <mergeCells count="11">
    <mergeCell ref="C26:D26"/>
    <mergeCell ref="B31:B35"/>
    <mergeCell ref="C22:D22"/>
    <mergeCell ref="B7:C7"/>
    <mergeCell ref="B8:C12"/>
    <mergeCell ref="C21:D21"/>
    <mergeCell ref="C20:D20"/>
    <mergeCell ref="C23:D23"/>
    <mergeCell ref="C24:D24"/>
    <mergeCell ref="C25:D25"/>
    <mergeCell ref="C19:D19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AB5-318A-B44B-B0CA-3854CD50E1E2}">
  <dimension ref="B1:G525"/>
  <sheetViews>
    <sheetView zoomScaleNormal="100" workbookViewId="0"/>
  </sheetViews>
  <sheetFormatPr baseColWidth="10" defaultRowHeight="14" x14ac:dyDescent="0.15"/>
  <cols>
    <col min="1" max="1" style="26" width="10.83203125" collapsed="false"/>
    <col min="2" max="2" customWidth="true" style="26" width="33.83203125" collapsed="false"/>
    <col min="3" max="4" customWidth="true" style="26" width="15.83203125" collapsed="false"/>
    <col min="5" max="5" customWidth="true" style="26" width="7.83203125" collapsed="false"/>
    <col min="6" max="6" bestFit="true" customWidth="true" style="26" width="27.5" collapsed="false"/>
    <col min="7" max="16384" style="26" width="10.83203125" collapsed="false"/>
  </cols>
  <sheetData>
    <row r="1" spans="2:7" s="3" customFormat="1" ht="64" customHeight="1" x14ac:dyDescent="0.2">
      <c r="B1" s="4" t="str">
        <f>CONCATENATE(TEXT(report!$A$1,"mmmm, d yyyy")," – ",TEXT(report!$B$1,"mmmm, d yyyy"))</f>
        <v>January, 0 1900 – January, 0 1900</v>
      </c>
      <c r="F1" s="5"/>
      <c r="G1" s="5"/>
    </row>
    <row r="2" spans="2:7" s="6" customFormat="1" ht="42" customHeight="1" x14ac:dyDescent="0.2">
      <c r="B2" s="16" t="s">
        <v>37</v>
      </c>
    </row>
    <row r="4" spans="2:7" ht="16" x14ac:dyDescent="0.2">
      <c r="B4" s="31" t="s">
        <v>34</v>
      </c>
      <c r="C4" s="31" t="s">
        <v>38</v>
      </c>
      <c r="D4" s="31" t="s">
        <v>24</v>
      </c>
      <c r="E4"/>
      <c r="F4"/>
    </row>
    <row r="5" spans="2:7" ht="15" x14ac:dyDescent="0.2">
      <c r="B5" s="32" t="str">
        <f ca="1">IF(ISBLANK(OFFSET(INDIRECT(afpivot!$H$1),CELL("row",B5)-5,,)),"",OFFSET(INDIRECT(afpivot!$H$1),CELL("row",B5)-5,,))</f>
        <v/>
      </c>
      <c r="C5" s="26" t="str">
        <f ca="1">IF(ISBLANK(OFFSET(INDIRECT(afpivot!$H$1),CELL("row",B5)-5,,)),"", GETPIVOTDATA("Sum - AFLaunch",afpivot!$A$1,"Week",OFFSET(INDIRECT(afpivot!$H$1),CELL("row",B5)-5,,)))</f>
        <v/>
      </c>
      <c r="D5" s="26" t="str">
        <f ca="1">IF(ISBLANK(OFFSET(INDIRECT(afpivot!$H$1),CELL("row",B5)-5,,)),"", GETPIVOTDATA("Sum - Download",afpivot!$A$1,"Week",OFFSET(INDIRECT(afpivot!$H$1),CELL("row",B5)-5,,)))</f>
        <v/>
      </c>
      <c r="E5"/>
    </row>
    <row r="6" spans="2:7" x14ac:dyDescent="0.15">
      <c r="B6" s="32" t="str">
        <f ca="1">IF(ISBLANK(OFFSET(INDIRECT(afpivot!$H$1),CELL("row",B6)-5,,)),"",OFFSET(INDIRECT(afpivot!$H$1),CELL("row",B6)-5,,))</f>
        <v/>
      </c>
      <c r="C6" s="26" t="str">
        <f ca="1">IF(ISBLANK(OFFSET(INDIRECT(afpivot!$H$1),CELL("row",B6)-5,,)),"", GETPIVOTDATA("Sum - AFLaunch",afpivot!$A$1,"Week",OFFSET(INDIRECT(afpivot!$H$1),CELL("row",B6)-5,,)))</f>
        <v/>
      </c>
      <c r="D6" s="26" t="str">
        <f ca="1">IF(ISBLANK(OFFSET(INDIRECT(afpivot!$H$1),CELL("row",B6)-5,,)),"", GETPIVOTDATA("Sum - Download",afpivot!$A$1,"Week",OFFSET(INDIRECT(afpivot!$H$1),CELL("row",B6)-5,,)))</f>
        <v/>
      </c>
    </row>
    <row r="7" spans="2:7" x14ac:dyDescent="0.15">
      <c r="B7" s="32" t="str">
        <f ca="1">IF(ISBLANK(OFFSET(INDIRECT(afpivot!$H$1),CELL("row",B7)-5,,)),"",OFFSET(INDIRECT(afpivot!$H$1),CELL("row",B7)-5,,))</f>
        <v/>
      </c>
      <c r="C7" s="26" t="str">
        <f ca="1">IF(ISBLANK(OFFSET(INDIRECT(afpivot!$H$1),CELL("row",B7)-5,,)),"", GETPIVOTDATA("Sum - AFLaunch",afpivot!$A$1,"Week",OFFSET(INDIRECT(afpivot!$H$1),CELL("row",B7)-5,,)))</f>
        <v/>
      </c>
      <c r="D7" s="26" t="str">
        <f ca="1">IF(ISBLANK(OFFSET(INDIRECT(afpivot!$H$1),CELL("row",B7)-5,,)),"", GETPIVOTDATA("Sum - Download",afpivot!$A$1,"Week",OFFSET(INDIRECT(afpivot!$H$1),CELL("row",B7)-5,,)))</f>
        <v/>
      </c>
    </row>
    <row r="8" spans="2:7" x14ac:dyDescent="0.15">
      <c r="B8" s="32" t="str">
        <f ca="1">IF(ISBLANK(OFFSET(INDIRECT(afpivot!$H$1),CELL("row",B8)-5,,)),"",OFFSET(INDIRECT(afpivot!$H$1),CELL("row",B8)-5,,))</f>
        <v/>
      </c>
      <c r="C8" s="26" t="str">
        <f ca="1">IF(ISBLANK(OFFSET(INDIRECT(afpivot!$H$1),CELL("row",B8)-5,,)),"", GETPIVOTDATA("Sum - AFLaunch",afpivot!$A$1,"Week",OFFSET(INDIRECT(afpivot!$H$1),CELL("row",B8)-5,,)))</f>
        <v/>
      </c>
      <c r="D8" s="26" t="str">
        <f ca="1">IF(ISBLANK(OFFSET(INDIRECT(afpivot!$H$1),CELL("row",B8)-5,,)),"", GETPIVOTDATA("Sum - Download",afpivot!$A$1,"Week",OFFSET(INDIRECT(afpivot!$H$1),CELL("row",B8)-5,,)))</f>
        <v/>
      </c>
    </row>
    <row r="9" spans="2:7" x14ac:dyDescent="0.15">
      <c r="B9" s="32" t="str">
        <f ca="1">IF(ISBLANK(OFFSET(INDIRECT(afpivot!$H$1),CELL("row",B9)-5,,)),"",OFFSET(INDIRECT(afpivot!$H$1),CELL("row",B9)-5,,))</f>
        <v/>
      </c>
      <c r="C9" s="26" t="str">
        <f ca="1">IF(ISBLANK(OFFSET(INDIRECT(afpivot!$H$1),CELL("row",B9)-5,,)),"", GETPIVOTDATA("Sum - AFLaunch",afpivot!$A$1,"Week",OFFSET(INDIRECT(afpivot!$H$1),CELL("row",B9)-5,,)))</f>
        <v/>
      </c>
      <c r="D9" s="26" t="str">
        <f ca="1">IF(ISBLANK(OFFSET(INDIRECT(afpivot!$H$1),CELL("row",B9)-5,,)),"", GETPIVOTDATA("Sum - Download",afpivot!$A$1,"Week",OFFSET(INDIRECT(afpivot!$H$1),CELL("row",B9)-5,,)))</f>
        <v/>
      </c>
    </row>
    <row r="10" spans="2:7" x14ac:dyDescent="0.15">
      <c r="B10" s="32" t="str">
        <f ca="1">IF(ISBLANK(OFFSET(INDIRECT(afpivot!$H$1),CELL("row",B10)-5,,)),"",OFFSET(INDIRECT(afpivot!$H$1),CELL("row",B10)-5,,))</f>
        <v/>
      </c>
      <c r="C10" s="26" t="str">
        <f ca="1">IF(ISBLANK(OFFSET(INDIRECT(afpivot!$H$1),CELL("row",B10)-5,,)),"", GETPIVOTDATA("Sum - AFLaunch",afpivot!$A$1,"Week",OFFSET(INDIRECT(afpivot!$H$1),CELL("row",B10)-5,,)))</f>
        <v/>
      </c>
      <c r="D10" s="26" t="str">
        <f ca="1">IF(ISBLANK(OFFSET(INDIRECT(afpivot!$H$1),CELL("row",B10)-5,,)),"", GETPIVOTDATA("Sum - Download",afpivot!$A$1,"Week",OFFSET(INDIRECT(afpivot!$H$1),CELL("row",B10)-5,,)))</f>
        <v/>
      </c>
    </row>
    <row r="11" spans="2:7" x14ac:dyDescent="0.15">
      <c r="B11" s="32" t="str">
        <f ca="1">IF(ISBLANK(OFFSET(INDIRECT(afpivot!$H$1),CELL("row",B11)-5,,)),"",OFFSET(INDIRECT(afpivot!$H$1),CELL("row",B11)-5,,))</f>
        <v/>
      </c>
      <c r="C11" s="26" t="str">
        <f ca="1">IF(ISBLANK(OFFSET(INDIRECT(afpivot!$H$1),CELL("row",B11)-5,,)),"", GETPIVOTDATA("Sum - AFLaunch",afpivot!$A$1,"Week",OFFSET(INDIRECT(afpivot!$H$1),CELL("row",B11)-5,,)))</f>
        <v/>
      </c>
      <c r="D11" s="26" t="str">
        <f ca="1">IF(ISBLANK(OFFSET(INDIRECT(afpivot!$H$1),CELL("row",B11)-5,,)),"", GETPIVOTDATA("Sum - Download",afpivot!$A$1,"Week",OFFSET(INDIRECT(afpivot!$H$1),CELL("row",B11)-5,,)))</f>
        <v/>
      </c>
    </row>
    <row r="12" spans="2:7" x14ac:dyDescent="0.15">
      <c r="B12" s="32" t="str">
        <f ca="1">IF(ISBLANK(OFFSET(INDIRECT(afpivot!$H$1),CELL("row",B12)-5,,)),"",OFFSET(INDIRECT(afpivot!$H$1),CELL("row",B12)-5,,))</f>
        <v/>
      </c>
      <c r="C12" s="26" t="str">
        <f ca="1">IF(ISBLANK(OFFSET(INDIRECT(afpivot!$H$1),CELL("row",B12)-5,,)),"", GETPIVOTDATA("Sum - AFLaunch",afpivot!$A$1,"Week",OFFSET(INDIRECT(afpivot!$H$1),CELL("row",B12)-5,,)))</f>
        <v/>
      </c>
      <c r="D12" s="26" t="str">
        <f ca="1">IF(ISBLANK(OFFSET(INDIRECT(afpivot!$H$1),CELL("row",B12)-5,,)),"", GETPIVOTDATA("Sum - Download",afpivot!$A$1,"Week",OFFSET(INDIRECT(afpivot!$H$1),CELL("row",B12)-5,,)))</f>
        <v/>
      </c>
    </row>
    <row r="13" spans="2:7" x14ac:dyDescent="0.15">
      <c r="B13" s="32" t="str">
        <f ca="1">IF(ISBLANK(OFFSET(INDIRECT(afpivot!$H$1),CELL("row",B13)-5,,)),"",OFFSET(INDIRECT(afpivot!$H$1),CELL("row",B13)-5,,))</f>
        <v/>
      </c>
      <c r="C13" s="26" t="str">
        <f ca="1">IF(ISBLANK(OFFSET(INDIRECT(afpivot!$H$1),CELL("row",B13)-5,,)),"", GETPIVOTDATA("Sum - AFLaunch",afpivot!$A$1,"Week",OFFSET(INDIRECT(afpivot!$H$1),CELL("row",B13)-5,,)))</f>
        <v/>
      </c>
      <c r="D13" s="26" t="str">
        <f ca="1">IF(ISBLANK(OFFSET(INDIRECT(afpivot!$H$1),CELL("row",B13)-5,,)),"", GETPIVOTDATA("Sum - Download",afpivot!$A$1,"Week",OFFSET(INDIRECT(afpivot!$H$1),CELL("row",B13)-5,,)))</f>
        <v/>
      </c>
    </row>
    <row r="14" spans="2:7" x14ac:dyDescent="0.15">
      <c r="B14" s="32" t="str">
        <f ca="1">IF(ISBLANK(OFFSET(INDIRECT(afpivot!$H$1),CELL("row",B14)-5,,)),"",OFFSET(INDIRECT(afpivot!$H$1),CELL("row",B14)-5,,))</f>
        <v/>
      </c>
      <c r="C14" s="26" t="str">
        <f ca="1">IF(ISBLANK(OFFSET(INDIRECT(afpivot!$H$1),CELL("row",B14)-5,,)),"", GETPIVOTDATA("Sum - AFLaunch",afpivot!$A$1,"Week",OFFSET(INDIRECT(afpivot!$H$1),CELL("row",B14)-5,,)))</f>
        <v/>
      </c>
      <c r="D14" s="26" t="str">
        <f ca="1">IF(ISBLANK(OFFSET(INDIRECT(afpivot!$H$1),CELL("row",B14)-5,,)),"", GETPIVOTDATA("Sum - Download",afpivot!$A$1,"Week",OFFSET(INDIRECT(afpivot!$H$1),CELL("row",B14)-5,,)))</f>
        <v/>
      </c>
    </row>
    <row r="15" spans="2:7" x14ac:dyDescent="0.15">
      <c r="B15" s="32" t="str">
        <f ca="1">IF(ISBLANK(OFFSET(INDIRECT(afpivot!$H$1),CELL("row",B15)-5,,)),"",OFFSET(INDIRECT(afpivot!$H$1),CELL("row",B15)-5,,))</f>
        <v/>
      </c>
      <c r="C15" s="26" t="str">
        <f ca="1">IF(ISBLANK(OFFSET(INDIRECT(afpivot!$H$1),CELL("row",B15)-5,,)),"", GETPIVOTDATA("Sum - AFLaunch",afpivot!$A$1,"Week",OFFSET(INDIRECT(afpivot!$H$1),CELL("row",B15)-5,,)))</f>
        <v/>
      </c>
      <c r="D15" s="26" t="str">
        <f ca="1">IF(ISBLANK(OFFSET(INDIRECT(afpivot!$H$1),CELL("row",B15)-5,,)),"", GETPIVOTDATA("Sum - Download",afpivot!$A$1,"Week",OFFSET(INDIRECT(afpivot!$H$1),CELL("row",B15)-5,,)))</f>
        <v/>
      </c>
    </row>
    <row r="16" spans="2:7" x14ac:dyDescent="0.15">
      <c r="B16" s="32" t="str">
        <f ca="1">IF(ISBLANK(OFFSET(INDIRECT(afpivot!$H$1),CELL("row",B16)-5,,)),"",OFFSET(INDIRECT(afpivot!$H$1),CELL("row",B16)-5,,))</f>
        <v/>
      </c>
      <c r="C16" s="26" t="str">
        <f ca="1">IF(ISBLANK(OFFSET(INDIRECT(afpivot!$H$1),CELL("row",B16)-5,,)),"", GETPIVOTDATA("Sum - AFLaunch",afpivot!$A$1,"Week",OFFSET(INDIRECT(afpivot!$H$1),CELL("row",B16)-5,,)))</f>
        <v/>
      </c>
      <c r="D16" s="26" t="str">
        <f ca="1">IF(ISBLANK(OFFSET(INDIRECT(afpivot!$H$1),CELL("row",B16)-5,,)),"", GETPIVOTDATA("Sum - Download",afpivot!$A$1,"Week",OFFSET(INDIRECT(afpivot!$H$1),CELL("row",B16)-5,,)))</f>
        <v/>
      </c>
    </row>
    <row r="17" spans="2:4" x14ac:dyDescent="0.15">
      <c r="B17" s="32" t="str">
        <f ca="1">IF(ISBLANK(OFFSET(INDIRECT(afpivot!$H$1),CELL("row",B17)-5,,)),"",OFFSET(INDIRECT(afpivot!$H$1),CELL("row",B17)-5,,))</f>
        <v/>
      </c>
      <c r="C17" s="26" t="str">
        <f ca="1">IF(ISBLANK(OFFSET(INDIRECT(afpivot!$H$1),CELL("row",B17)-5,,)),"", GETPIVOTDATA("Sum - AFLaunch",afpivot!$A$1,"Week",OFFSET(INDIRECT(afpivot!$H$1),CELL("row",B17)-5,,)))</f>
        <v/>
      </c>
      <c r="D17" s="26" t="str">
        <f ca="1">IF(ISBLANK(OFFSET(INDIRECT(afpivot!$H$1),CELL("row",B17)-5,,)),"", GETPIVOTDATA("Sum - Download",afpivot!$A$1,"Week",OFFSET(INDIRECT(afpivot!$H$1),CELL("row",B17)-5,,)))</f>
        <v/>
      </c>
    </row>
    <row r="18" spans="2:4" x14ac:dyDescent="0.15">
      <c r="B18" s="32" t="str">
        <f ca="1">IF(ISBLANK(OFFSET(INDIRECT(afpivot!$H$1),CELL("row",B18)-5,,)),"",OFFSET(INDIRECT(afpivot!$H$1),CELL("row",B18)-5,,))</f>
        <v/>
      </c>
      <c r="C18" s="26" t="str">
        <f ca="1">IF(ISBLANK(OFFSET(INDIRECT(afpivot!$H$1),CELL("row",B18)-5,,)),"", GETPIVOTDATA("Sum - AFLaunch",afpivot!$A$1,"Week",OFFSET(INDIRECT(afpivot!$H$1),CELL("row",B18)-5,,)))</f>
        <v/>
      </c>
      <c r="D18" s="26" t="str">
        <f ca="1">IF(ISBLANK(OFFSET(INDIRECT(afpivot!$H$1),CELL("row",B18)-5,,)),"", GETPIVOTDATA("Sum - Download",afpivot!$A$1,"Week",OFFSET(INDIRECT(afpivot!$H$1),CELL("row",B18)-5,,)))</f>
        <v/>
      </c>
    </row>
    <row r="19" spans="2:4" x14ac:dyDescent="0.15">
      <c r="B19" s="32" t="str">
        <f ca="1">IF(ISBLANK(OFFSET(INDIRECT(afpivot!$H$1),CELL("row",B19)-5,,)),"",OFFSET(INDIRECT(afpivot!$H$1),CELL("row",B19)-5,,))</f>
        <v/>
      </c>
      <c r="C19" s="26" t="str">
        <f ca="1">IF(ISBLANK(OFFSET(INDIRECT(afpivot!$H$1),CELL("row",B19)-5,,)),"", GETPIVOTDATA("Sum - AFLaunch",afpivot!$A$1,"Week",OFFSET(INDIRECT(afpivot!$H$1),CELL("row",B19)-5,,)))</f>
        <v/>
      </c>
      <c r="D19" s="26" t="str">
        <f ca="1">IF(ISBLANK(OFFSET(INDIRECT(afpivot!$H$1),CELL("row",B19)-5,,)),"", GETPIVOTDATA("Sum - Download",afpivot!$A$1,"Week",OFFSET(INDIRECT(afpivot!$H$1),CELL("row",B19)-5,,)))</f>
        <v/>
      </c>
    </row>
    <row r="20" spans="2:4" x14ac:dyDescent="0.15">
      <c r="B20" s="32" t="str">
        <f ca="1">IF(ISBLANK(OFFSET(INDIRECT(afpivot!$H$1),CELL("row",B20)-5,,)),"",OFFSET(INDIRECT(afpivot!$H$1),CELL("row",B20)-5,,))</f>
        <v/>
      </c>
      <c r="C20" s="26" t="str">
        <f ca="1">IF(ISBLANK(OFFSET(INDIRECT(afpivot!$H$1),CELL("row",B20)-5,,)),"", GETPIVOTDATA("Sum - AFLaunch",afpivot!$A$1,"Week",OFFSET(INDIRECT(afpivot!$H$1),CELL("row",B20)-5,,)))</f>
        <v/>
      </c>
      <c r="D20" s="26" t="str">
        <f ca="1">IF(ISBLANK(OFFSET(INDIRECT(afpivot!$H$1),CELL("row",B20)-5,,)),"", GETPIVOTDATA("Sum - Download",afpivot!$A$1,"Week",OFFSET(INDIRECT(afpivot!$H$1),CELL("row",B20)-5,,)))</f>
        <v/>
      </c>
    </row>
    <row r="21" spans="2:4" x14ac:dyDescent="0.15">
      <c r="B21" s="32" t="str">
        <f ca="1">IF(ISBLANK(OFFSET(INDIRECT(afpivot!$H$1),CELL("row",B21)-5,,)),"",OFFSET(INDIRECT(afpivot!$H$1),CELL("row",B21)-5,,))</f>
        <v/>
      </c>
      <c r="C21" s="26" t="str">
        <f ca="1">IF(ISBLANK(OFFSET(INDIRECT(afpivot!$H$1),CELL("row",B21)-5,,)),"", GETPIVOTDATA("Sum - AFLaunch",afpivot!$A$1,"Week",OFFSET(INDIRECT(afpivot!$H$1),CELL("row",B21)-5,,)))</f>
        <v/>
      </c>
      <c r="D21" s="26" t="str">
        <f ca="1">IF(ISBLANK(OFFSET(INDIRECT(afpivot!$H$1),CELL("row",B21)-5,,)),"", GETPIVOTDATA("Sum - Download",afpivot!$A$1,"Week",OFFSET(INDIRECT(afpivot!$H$1),CELL("row",B21)-5,,)))</f>
        <v/>
      </c>
    </row>
    <row r="22" spans="2:4" x14ac:dyDescent="0.15">
      <c r="B22" s="32" t="str">
        <f ca="1">IF(ISBLANK(OFFSET(INDIRECT(afpivot!$H$1),CELL("row",B22)-5,,)),"",OFFSET(INDIRECT(afpivot!$H$1),CELL("row",B22)-5,,))</f>
        <v/>
      </c>
      <c r="C22" s="26" t="str">
        <f ca="1">IF(ISBLANK(OFFSET(INDIRECT(afpivot!$H$1),CELL("row",B22)-5,,)),"", GETPIVOTDATA("Sum - AFLaunch",afpivot!$A$1,"Week",OFFSET(INDIRECT(afpivot!$H$1),CELL("row",B22)-5,,)))</f>
        <v/>
      </c>
      <c r="D22" s="26" t="str">
        <f ca="1">IF(ISBLANK(OFFSET(INDIRECT(afpivot!$H$1),CELL("row",B22)-5,,)),"", GETPIVOTDATA("Sum - Download",afpivot!$A$1,"Week",OFFSET(INDIRECT(afpivot!$H$1),CELL("row",B22)-5,,)))</f>
        <v/>
      </c>
    </row>
    <row r="23" spans="2:4" x14ac:dyDescent="0.15">
      <c r="B23" s="32" t="str">
        <f ca="1">IF(ISBLANK(OFFSET(INDIRECT(afpivot!$H$1),CELL("row",B23)-5,,)),"",OFFSET(INDIRECT(afpivot!$H$1),CELL("row",B23)-5,,))</f>
        <v/>
      </c>
      <c r="C23" s="26" t="str">
        <f ca="1">IF(ISBLANK(OFFSET(INDIRECT(afpivot!$H$1),CELL("row",B23)-5,,)),"", GETPIVOTDATA("Sum - AFLaunch",afpivot!$A$1,"Week",OFFSET(INDIRECT(afpivot!$H$1),CELL("row",B23)-5,,)))</f>
        <v/>
      </c>
      <c r="D23" s="26" t="str">
        <f ca="1">IF(ISBLANK(OFFSET(INDIRECT(afpivot!$H$1),CELL("row",B23)-5,,)),"", GETPIVOTDATA("Sum - Download",afpivot!$A$1,"Week",OFFSET(INDIRECT(afpivot!$H$1),CELL("row",B23)-5,,)))</f>
        <v/>
      </c>
    </row>
    <row r="24" spans="2:4" x14ac:dyDescent="0.15">
      <c r="B24" s="32" t="str">
        <f ca="1">IF(ISBLANK(OFFSET(INDIRECT(afpivot!$H$1),CELL("row",B24)-5,,)),"",OFFSET(INDIRECT(afpivot!$H$1),CELL("row",B24)-5,,))</f>
        <v/>
      </c>
      <c r="C24" s="26" t="str">
        <f ca="1">IF(ISBLANK(OFFSET(INDIRECT(afpivot!$H$1),CELL("row",B24)-5,,)),"", GETPIVOTDATA("Sum - AFLaunch",afpivot!$A$1,"Week",OFFSET(INDIRECT(afpivot!$H$1),CELL("row",B24)-5,,)))</f>
        <v/>
      </c>
      <c r="D24" s="26" t="str">
        <f ca="1">IF(ISBLANK(OFFSET(INDIRECT(afpivot!$H$1),CELL("row",B24)-5,,)),"", GETPIVOTDATA("Sum - Download",afpivot!$A$1,"Week",OFFSET(INDIRECT(afpivot!$H$1),CELL("row",B24)-5,,)))</f>
        <v/>
      </c>
    </row>
    <row r="25" spans="2:4" x14ac:dyDescent="0.15">
      <c r="B25" s="32" t="str">
        <f ca="1">IF(ISBLANK(OFFSET(INDIRECT(afpivot!$H$1),CELL("row",B25)-5,,)),"",OFFSET(INDIRECT(afpivot!$H$1),CELL("row",B25)-5,,))</f>
        <v/>
      </c>
      <c r="C25" s="26" t="str">
        <f ca="1">IF(ISBLANK(OFFSET(INDIRECT(afpivot!$H$1),CELL("row",B25)-5,,)),"", GETPIVOTDATA("Sum - AFLaunch",afpivot!$A$1,"Week",OFFSET(INDIRECT(afpivot!$H$1),CELL("row",B25)-5,,)))</f>
        <v/>
      </c>
      <c r="D25" s="26" t="str">
        <f ca="1">IF(ISBLANK(OFFSET(INDIRECT(afpivot!$H$1),CELL("row",B25)-5,,)),"", GETPIVOTDATA("Sum - Download",afpivot!$A$1,"Week",OFFSET(INDIRECT(afpivot!$H$1),CELL("row",B25)-5,,)))</f>
        <v/>
      </c>
    </row>
    <row r="26" spans="2:4" x14ac:dyDescent="0.15">
      <c r="B26" s="32" t="str">
        <f ca="1">IF(ISBLANK(OFFSET(INDIRECT(afpivot!$H$1),CELL("row",B26)-5,,)),"",OFFSET(INDIRECT(afpivot!$H$1),CELL("row",B26)-5,,))</f>
        <v/>
      </c>
      <c r="C26" s="26" t="str">
        <f ca="1">IF(ISBLANK(OFFSET(INDIRECT(afpivot!$H$1),CELL("row",B26)-5,,)),"", GETPIVOTDATA("Sum - AFLaunch",afpivot!$A$1,"Week",OFFSET(INDIRECT(afpivot!$H$1),CELL("row",B26)-5,,)))</f>
        <v/>
      </c>
      <c r="D26" s="26" t="str">
        <f ca="1">IF(ISBLANK(OFFSET(INDIRECT(afpivot!$H$1),CELL("row",B26)-5,,)),"", GETPIVOTDATA("Sum - Download",afpivot!$A$1,"Week",OFFSET(INDIRECT(afpivot!$H$1),CELL("row",B26)-5,,)))</f>
        <v/>
      </c>
    </row>
    <row r="27" spans="2:4" x14ac:dyDescent="0.15">
      <c r="B27" s="32" t="str">
        <f ca="1">IF(ISBLANK(OFFSET(INDIRECT(afpivot!$H$1),CELL("row",B27)-5,,)),"",OFFSET(INDIRECT(afpivot!$H$1),CELL("row",B27)-5,,))</f>
        <v/>
      </c>
      <c r="C27" s="26" t="str">
        <f ca="1">IF(ISBLANK(OFFSET(INDIRECT(afpivot!$H$1),CELL("row",B27)-5,,)),"", GETPIVOTDATA("Sum - AFLaunch",afpivot!$A$1,"Week",OFFSET(INDIRECT(afpivot!$H$1),CELL("row",B27)-5,,)))</f>
        <v/>
      </c>
      <c r="D27" s="26" t="str">
        <f ca="1">IF(ISBLANK(OFFSET(INDIRECT(afpivot!$H$1),CELL("row",B27)-5,,)),"", GETPIVOTDATA("Sum - Download",afpivot!$A$1,"Week",OFFSET(INDIRECT(afpivot!$H$1),CELL("row",B27)-5,,)))</f>
        <v/>
      </c>
    </row>
    <row r="28" spans="2:4" x14ac:dyDescent="0.15">
      <c r="B28" s="32" t="str">
        <f ca="1">IF(ISBLANK(OFFSET(INDIRECT(afpivot!$H$1),CELL("row",B28)-5,,)),"",OFFSET(INDIRECT(afpivot!$H$1),CELL("row",B28)-5,,))</f>
        <v/>
      </c>
      <c r="C28" s="26" t="str">
        <f ca="1">IF(ISBLANK(OFFSET(INDIRECT(afpivot!$H$1),CELL("row",B28)-5,,)),"", GETPIVOTDATA("Sum - AFLaunch",afpivot!$A$1,"Week",OFFSET(INDIRECT(afpivot!$H$1),CELL("row",B28)-5,,)))</f>
        <v/>
      </c>
      <c r="D28" s="26" t="str">
        <f ca="1">IF(ISBLANK(OFFSET(INDIRECT(afpivot!$H$1),CELL("row",B28)-5,,)),"", GETPIVOTDATA("Sum - Download",afpivot!$A$1,"Week",OFFSET(INDIRECT(afpivot!$H$1),CELL("row",B28)-5,,)))</f>
        <v/>
      </c>
    </row>
    <row r="29" spans="2:4" x14ac:dyDescent="0.15">
      <c r="B29" s="32" t="str">
        <f ca="1">IF(ISBLANK(OFFSET(INDIRECT(afpivot!$H$1),CELL("row",B29)-5,,)),"",OFFSET(INDIRECT(afpivot!$H$1),CELL("row",B29)-5,,))</f>
        <v/>
      </c>
      <c r="C29" s="26" t="str">
        <f ca="1">IF(ISBLANK(OFFSET(INDIRECT(afpivot!$H$1),CELL("row",B29)-5,,)),"", GETPIVOTDATA("Sum - AFLaunch",afpivot!$A$1,"Week",OFFSET(INDIRECT(afpivot!$H$1),CELL("row",B29)-5,,)))</f>
        <v/>
      </c>
      <c r="D29" s="26" t="str">
        <f ca="1">IF(ISBLANK(OFFSET(INDIRECT(afpivot!$H$1),CELL("row",B29)-5,,)),"", GETPIVOTDATA("Sum - Download",afpivot!$A$1,"Week",OFFSET(INDIRECT(afpivot!$H$1),CELL("row",B29)-5,,)))</f>
        <v/>
      </c>
    </row>
    <row r="30" spans="2:4" x14ac:dyDescent="0.15">
      <c r="B30" s="32" t="str">
        <f ca="1">IF(ISBLANK(OFFSET(INDIRECT(afpivot!$H$1),CELL("row",B30)-5,,)),"",OFFSET(INDIRECT(afpivot!$H$1),CELL("row",B30)-5,,))</f>
        <v/>
      </c>
      <c r="C30" s="26" t="str">
        <f ca="1">IF(ISBLANK(OFFSET(INDIRECT(afpivot!$H$1),CELL("row",B30)-5,,)),"", GETPIVOTDATA("Sum - AFLaunch",afpivot!$A$1,"Week",OFFSET(INDIRECT(afpivot!$H$1),CELL("row",B30)-5,,)))</f>
        <v/>
      </c>
      <c r="D30" s="26" t="str">
        <f ca="1">IF(ISBLANK(OFFSET(INDIRECT(afpivot!$H$1),CELL("row",B30)-5,,)),"", GETPIVOTDATA("Sum - Download",afpivot!$A$1,"Week",OFFSET(INDIRECT(afpivot!$H$1),CELL("row",B30)-5,,)))</f>
        <v/>
      </c>
    </row>
    <row r="31" spans="2:4" x14ac:dyDescent="0.15">
      <c r="B31" s="32" t="str">
        <f ca="1">IF(ISBLANK(OFFSET(INDIRECT(afpivot!$H$1),CELL("row",B31)-5,,)),"",OFFSET(INDIRECT(afpivot!$H$1),CELL("row",B31)-5,,))</f>
        <v/>
      </c>
      <c r="C31" s="26" t="str">
        <f ca="1">IF(ISBLANK(OFFSET(INDIRECT(afpivot!$H$1),CELL("row",B31)-5,,)),"", GETPIVOTDATA("Sum - AFLaunch",afpivot!$A$1,"Week",OFFSET(INDIRECT(afpivot!$H$1),CELL("row",B31)-5,,)))</f>
        <v/>
      </c>
      <c r="D31" s="26" t="str">
        <f ca="1">IF(ISBLANK(OFFSET(INDIRECT(afpivot!$H$1),CELL("row",B31)-5,,)),"", GETPIVOTDATA("Sum - Download",afpivot!$A$1,"Week",OFFSET(INDIRECT(afpivot!$H$1),CELL("row",B31)-5,,)))</f>
        <v/>
      </c>
    </row>
    <row r="32" spans="2:4" x14ac:dyDescent="0.15">
      <c r="B32" s="32" t="str">
        <f ca="1">IF(ISBLANK(OFFSET(INDIRECT(afpivot!$H$1),CELL("row",B32)-5,,)),"",OFFSET(INDIRECT(afpivot!$H$1),CELL("row",B32)-5,,))</f>
        <v/>
      </c>
      <c r="C32" s="26" t="str">
        <f ca="1">IF(ISBLANK(OFFSET(INDIRECT(afpivot!$H$1),CELL("row",B32)-5,,)),"", GETPIVOTDATA("Sum - AFLaunch",afpivot!$A$1,"Week",OFFSET(INDIRECT(afpivot!$H$1),CELL("row",B32)-5,,)))</f>
        <v/>
      </c>
      <c r="D32" s="26" t="str">
        <f ca="1">IF(ISBLANK(OFFSET(INDIRECT(afpivot!$H$1),CELL("row",B32)-5,,)),"", GETPIVOTDATA("Sum - Download",afpivot!$A$1,"Week",OFFSET(INDIRECT(afpivot!$H$1),CELL("row",B32)-5,,)))</f>
        <v/>
      </c>
    </row>
    <row r="33" spans="2:4" x14ac:dyDescent="0.15">
      <c r="B33" s="32" t="str">
        <f ca="1">IF(ISBLANK(OFFSET(INDIRECT(afpivot!$H$1),CELL("row",B33)-5,,)),"",OFFSET(INDIRECT(afpivot!$H$1),CELL("row",B33)-5,,))</f>
        <v/>
      </c>
      <c r="C33" s="26" t="str">
        <f ca="1">IF(ISBLANK(OFFSET(INDIRECT(afpivot!$H$1),CELL("row",B33)-5,,)),"", GETPIVOTDATA("Sum - AFLaunch",afpivot!$A$1,"Week",OFFSET(INDIRECT(afpivot!$H$1),CELL("row",B33)-5,,)))</f>
        <v/>
      </c>
      <c r="D33" s="26" t="str">
        <f ca="1">IF(ISBLANK(OFFSET(INDIRECT(afpivot!$H$1),CELL("row",B33)-5,,)),"", GETPIVOTDATA("Sum - Download",afpivot!$A$1,"Week",OFFSET(INDIRECT(afpivot!$H$1),CELL("row",B33)-5,,)))</f>
        <v/>
      </c>
    </row>
    <row r="34" spans="2:4" x14ac:dyDescent="0.15">
      <c r="B34" s="32" t="str">
        <f ca="1">IF(ISBLANK(OFFSET(INDIRECT(afpivot!$H$1),CELL("row",B34)-5,,)),"",OFFSET(INDIRECT(afpivot!$H$1),CELL("row",B34)-5,,))</f>
        <v/>
      </c>
      <c r="C34" s="26" t="str">
        <f ca="1">IF(ISBLANK(OFFSET(INDIRECT(afpivot!$H$1),CELL("row",B34)-5,,)),"", GETPIVOTDATA("Sum - AFLaunch",afpivot!$A$1,"Week",OFFSET(INDIRECT(afpivot!$H$1),CELL("row",B34)-5,,)))</f>
        <v/>
      </c>
      <c r="D34" s="26" t="str">
        <f ca="1">IF(ISBLANK(OFFSET(INDIRECT(afpivot!$H$1),CELL("row",B34)-5,,)),"", GETPIVOTDATA("Sum - Download",afpivot!$A$1,"Week",OFFSET(INDIRECT(afpivot!$H$1),CELL("row",B34)-5,,)))</f>
        <v/>
      </c>
    </row>
    <row r="35" spans="2:4" x14ac:dyDescent="0.15">
      <c r="B35" s="32" t="str">
        <f ca="1">IF(ISBLANK(OFFSET(INDIRECT(afpivot!$H$1),CELL("row",B35)-5,,)),"",OFFSET(INDIRECT(afpivot!$H$1),CELL("row",B35)-5,,))</f>
        <v/>
      </c>
      <c r="C35" s="26" t="str">
        <f ca="1">IF(ISBLANK(OFFSET(INDIRECT(afpivot!$H$1),CELL("row",B35)-5,,)),"", GETPIVOTDATA("Sum - AFLaunch",afpivot!$A$1,"Week",OFFSET(INDIRECT(afpivot!$H$1),CELL("row",B35)-5,,)))</f>
        <v/>
      </c>
      <c r="D35" s="26" t="str">
        <f ca="1">IF(ISBLANK(OFFSET(INDIRECT(afpivot!$H$1),CELL("row",B35)-5,,)),"", GETPIVOTDATA("Sum - Download",afpivot!$A$1,"Week",OFFSET(INDIRECT(afpivot!$H$1),CELL("row",B35)-5,,)))</f>
        <v/>
      </c>
    </row>
    <row r="36" spans="2:4" x14ac:dyDescent="0.15">
      <c r="B36" s="32" t="str">
        <f ca="1">IF(ISBLANK(OFFSET(INDIRECT(afpivot!$H$1),CELL("row",B36)-5,,)),"",OFFSET(INDIRECT(afpivot!$H$1),CELL("row",B36)-5,,))</f>
        <v/>
      </c>
      <c r="C36" s="26" t="str">
        <f ca="1">IF(ISBLANK(OFFSET(INDIRECT(afpivot!$H$1),CELL("row",B36)-5,,)),"", GETPIVOTDATA("Sum - AFLaunch",afpivot!$A$1,"Week",OFFSET(INDIRECT(afpivot!$H$1),CELL("row",B36)-5,,)))</f>
        <v/>
      </c>
      <c r="D36" s="26" t="str">
        <f ca="1">IF(ISBLANK(OFFSET(INDIRECT(afpivot!$H$1),CELL("row",B36)-5,,)),"", GETPIVOTDATA("Sum - Download",afpivot!$A$1,"Week",OFFSET(INDIRECT(afpivot!$H$1),CELL("row",B36)-5,,)))</f>
        <v/>
      </c>
    </row>
    <row r="37" spans="2:4" x14ac:dyDescent="0.15">
      <c r="B37" s="32" t="str">
        <f ca="1">IF(ISBLANK(OFFSET(INDIRECT(afpivot!$H$1),CELL("row",B37)-5,,)),"",OFFSET(INDIRECT(afpivot!$H$1),CELL("row",B37)-5,,))</f>
        <v/>
      </c>
      <c r="C37" s="26" t="str">
        <f ca="1">IF(ISBLANK(OFFSET(INDIRECT(afpivot!$H$1),CELL("row",B37)-5,,)),"", GETPIVOTDATA("Sum - AFLaunch",afpivot!$A$1,"Week",OFFSET(INDIRECT(afpivot!$H$1),CELL("row",B37)-5,,)))</f>
        <v/>
      </c>
      <c r="D37" s="26" t="str">
        <f ca="1">IF(ISBLANK(OFFSET(INDIRECT(afpivot!$H$1),CELL("row",B37)-5,,)),"", GETPIVOTDATA("Sum - Download",afpivot!$A$1,"Week",OFFSET(INDIRECT(afpivot!$H$1),CELL("row",B37)-5,,)))</f>
        <v/>
      </c>
    </row>
    <row r="38" spans="2:4" x14ac:dyDescent="0.15">
      <c r="B38" s="32" t="str">
        <f ca="1">IF(ISBLANK(OFFSET(INDIRECT(afpivot!$H$1),CELL("row",B38)-5,,)),"",OFFSET(INDIRECT(afpivot!$H$1),CELL("row",B38)-5,,))</f>
        <v/>
      </c>
      <c r="C38" s="26" t="str">
        <f ca="1">IF(ISBLANK(OFFSET(INDIRECT(afpivot!$H$1),CELL("row",B38)-5,,)),"", GETPIVOTDATA("Sum - AFLaunch",afpivot!$A$1,"Week",OFFSET(INDIRECT(afpivot!$H$1),CELL("row",B38)-5,,)))</f>
        <v/>
      </c>
      <c r="D38" s="26" t="str">
        <f ca="1">IF(ISBLANK(OFFSET(INDIRECT(afpivot!$H$1),CELL("row",B38)-5,,)),"", GETPIVOTDATA("Sum - Download",afpivot!$A$1,"Week",OFFSET(INDIRECT(afpivot!$H$1),CELL("row",B38)-5,,)))</f>
        <v/>
      </c>
    </row>
    <row r="39" spans="2:4" x14ac:dyDescent="0.15">
      <c r="B39" s="32" t="str">
        <f ca="1">IF(ISBLANK(OFFSET(INDIRECT(afpivot!$H$1),CELL("row",B39)-5,,)),"",OFFSET(INDIRECT(afpivot!$H$1),CELL("row",B39)-5,,))</f>
        <v/>
      </c>
      <c r="C39" s="26" t="str">
        <f ca="1">IF(ISBLANK(OFFSET(INDIRECT(afpivot!$H$1),CELL("row",B39)-5,,)),"", GETPIVOTDATA("Sum - AFLaunch",afpivot!$A$1,"Week",OFFSET(INDIRECT(afpivot!$H$1),CELL("row",B39)-5,,)))</f>
        <v/>
      </c>
      <c r="D39" s="26" t="str">
        <f ca="1">IF(ISBLANK(OFFSET(INDIRECT(afpivot!$H$1),CELL("row",B39)-5,,)),"", GETPIVOTDATA("Sum - Download",afpivot!$A$1,"Week",OFFSET(INDIRECT(afpivot!$H$1),CELL("row",B39)-5,,)))</f>
        <v/>
      </c>
    </row>
    <row r="40" spans="2:4" x14ac:dyDescent="0.15">
      <c r="B40" s="32" t="str">
        <f ca="1">IF(ISBLANK(OFFSET(INDIRECT(afpivot!$H$1),CELL("row",B40)-5,,)),"",OFFSET(INDIRECT(afpivot!$H$1),CELL("row",B40)-5,,))</f>
        <v/>
      </c>
      <c r="C40" s="26" t="str">
        <f ca="1">IF(ISBLANK(OFFSET(INDIRECT(afpivot!$H$1),CELL("row",B40)-5,,)),"", GETPIVOTDATA("Sum - AFLaunch",afpivot!$A$1,"Week",OFFSET(INDIRECT(afpivot!$H$1),CELL("row",B40)-5,,)))</f>
        <v/>
      </c>
      <c r="D40" s="26" t="str">
        <f ca="1">IF(ISBLANK(OFFSET(INDIRECT(afpivot!$H$1),CELL("row",B40)-5,,)),"", GETPIVOTDATA("Sum - Download",afpivot!$A$1,"Week",OFFSET(INDIRECT(afpivot!$H$1),CELL("row",B40)-5,,)))</f>
        <v/>
      </c>
    </row>
    <row r="41" spans="2:4" x14ac:dyDescent="0.15">
      <c r="B41" s="32" t="str">
        <f ca="1">IF(ISBLANK(OFFSET(INDIRECT(afpivot!$H$1),CELL("row",B41)-5,,)),"",OFFSET(INDIRECT(afpivot!$H$1),CELL("row",B41)-5,,))</f>
        <v/>
      </c>
      <c r="C41" s="26" t="str">
        <f ca="1">IF(ISBLANK(OFFSET(INDIRECT(afpivot!$H$1),CELL("row",B41)-5,,)),"", GETPIVOTDATA("Sum - AFLaunch",afpivot!$A$1,"Week",OFFSET(INDIRECT(afpivot!$H$1),CELL("row",B41)-5,,)))</f>
        <v/>
      </c>
      <c r="D41" s="26" t="str">
        <f ca="1">IF(ISBLANK(OFFSET(INDIRECT(afpivot!$H$1),CELL("row",B41)-5,,)),"", GETPIVOTDATA("Sum - Download",afpivot!$A$1,"Week",OFFSET(INDIRECT(afpivot!$H$1),CELL("row",B41)-5,,)))</f>
        <v/>
      </c>
    </row>
    <row r="42" spans="2:4" x14ac:dyDescent="0.15">
      <c r="B42" s="32" t="str">
        <f ca="1">IF(ISBLANK(OFFSET(INDIRECT(afpivot!$H$1),CELL("row",B42)-5,,)),"",OFFSET(INDIRECT(afpivot!$H$1),CELL("row",B42)-5,,))</f>
        <v/>
      </c>
      <c r="C42" s="26" t="str">
        <f ca="1">IF(ISBLANK(OFFSET(INDIRECT(afpivot!$H$1),CELL("row",B42)-5,,)),"", GETPIVOTDATA("Sum - AFLaunch",afpivot!$A$1,"Week",OFFSET(INDIRECT(afpivot!$H$1),CELL("row",B42)-5,,)))</f>
        <v/>
      </c>
      <c r="D42" s="26" t="str">
        <f ca="1">IF(ISBLANK(OFFSET(INDIRECT(afpivot!$H$1),CELL("row",B42)-5,,)),"", GETPIVOTDATA("Sum - Download",afpivot!$A$1,"Week",OFFSET(INDIRECT(afpivot!$H$1),CELL("row",B42)-5,,)))</f>
        <v/>
      </c>
    </row>
    <row r="43" spans="2:4" x14ac:dyDescent="0.15">
      <c r="B43" s="32" t="str">
        <f ca="1">IF(ISBLANK(OFFSET(INDIRECT(afpivot!$H$1),CELL("row",B43)-5,,)),"",OFFSET(INDIRECT(afpivot!$H$1),CELL("row",B43)-5,,))</f>
        <v/>
      </c>
      <c r="C43" s="26" t="str">
        <f ca="1">IF(ISBLANK(OFFSET(INDIRECT(afpivot!$H$1),CELL("row",B43)-5,,)),"", GETPIVOTDATA("Sum - AFLaunch",afpivot!$A$1,"Week",OFFSET(INDIRECT(afpivot!$H$1),CELL("row",B43)-5,,)))</f>
        <v/>
      </c>
      <c r="D43" s="26" t="str">
        <f ca="1">IF(ISBLANK(OFFSET(INDIRECT(afpivot!$H$1),CELL("row",B43)-5,,)),"", GETPIVOTDATA("Sum - Download",afpivot!$A$1,"Week",OFFSET(INDIRECT(afpivot!$H$1),CELL("row",B43)-5,,)))</f>
        <v/>
      </c>
    </row>
    <row r="44" spans="2:4" x14ac:dyDescent="0.15">
      <c r="B44" s="32" t="str">
        <f ca="1">IF(ISBLANK(OFFSET(INDIRECT(afpivot!$H$1),CELL("row",B44)-5,,)),"",OFFSET(INDIRECT(afpivot!$H$1),CELL("row",B44)-5,,))</f>
        <v/>
      </c>
      <c r="C44" s="26" t="str">
        <f ca="1">IF(ISBLANK(OFFSET(INDIRECT(afpivot!$H$1),CELL("row",B44)-5,,)),"", GETPIVOTDATA("Sum - AFLaunch",afpivot!$A$1,"Week",OFFSET(INDIRECT(afpivot!$H$1),CELL("row",B44)-5,,)))</f>
        <v/>
      </c>
      <c r="D44" s="26" t="str">
        <f ca="1">IF(ISBLANK(OFFSET(INDIRECT(afpivot!$H$1),CELL("row",B44)-5,,)),"", GETPIVOTDATA("Sum - Download",afpivot!$A$1,"Week",OFFSET(INDIRECT(afpivot!$H$1),CELL("row",B44)-5,,)))</f>
        <v/>
      </c>
    </row>
    <row r="45" spans="2:4" x14ac:dyDescent="0.15">
      <c r="B45" s="32" t="str">
        <f ca="1">IF(ISBLANK(OFFSET(INDIRECT(afpivot!$H$1),CELL("row",B45)-5,,)),"",OFFSET(INDIRECT(afpivot!$H$1),CELL("row",B45)-5,,))</f>
        <v/>
      </c>
      <c r="C45" s="26" t="str">
        <f ca="1">IF(ISBLANK(OFFSET(INDIRECT(afpivot!$H$1),CELL("row",B45)-5,,)),"", GETPIVOTDATA("Sum - AFLaunch",afpivot!$A$1,"Week",OFFSET(INDIRECT(afpivot!$H$1),CELL("row",B45)-5,,)))</f>
        <v/>
      </c>
      <c r="D45" s="26" t="str">
        <f ca="1">IF(ISBLANK(OFFSET(INDIRECT(afpivot!$H$1),CELL("row",B45)-5,,)),"", GETPIVOTDATA("Sum - Download",afpivot!$A$1,"Week",OFFSET(INDIRECT(afpivot!$H$1),CELL("row",B45)-5,,)))</f>
        <v/>
      </c>
    </row>
    <row r="46" spans="2:4" x14ac:dyDescent="0.15">
      <c r="B46" s="32" t="str">
        <f ca="1">IF(ISBLANK(OFFSET(INDIRECT(afpivot!$H$1),CELL("row",B46)-5,,)),"",OFFSET(INDIRECT(afpivot!$H$1),CELL("row",B46)-5,,))</f>
        <v/>
      </c>
      <c r="C46" s="26" t="str">
        <f ca="1">IF(ISBLANK(OFFSET(INDIRECT(afpivot!$H$1),CELL("row",B46)-5,,)),"", GETPIVOTDATA("Sum - AFLaunch",afpivot!$A$1,"Week",OFFSET(INDIRECT(afpivot!$H$1),CELL("row",B46)-5,,)))</f>
        <v/>
      </c>
      <c r="D46" s="26" t="str">
        <f ca="1">IF(ISBLANK(OFFSET(INDIRECT(afpivot!$H$1),CELL("row",B46)-5,,)),"", GETPIVOTDATA("Sum - Download",afpivot!$A$1,"Week",OFFSET(INDIRECT(afpivot!$H$1),CELL("row",B46)-5,,)))</f>
        <v/>
      </c>
    </row>
    <row r="47" spans="2:4" x14ac:dyDescent="0.15">
      <c r="B47" s="32" t="str">
        <f ca="1">IF(ISBLANK(OFFSET(INDIRECT(afpivot!$H$1),CELL("row",B47)-5,,)),"",OFFSET(INDIRECT(afpivot!$H$1),CELL("row",B47)-5,,))</f>
        <v/>
      </c>
      <c r="C47" s="26" t="str">
        <f ca="1">IF(ISBLANK(OFFSET(INDIRECT(afpivot!$H$1),CELL("row",B47)-5,,)),"", GETPIVOTDATA("Sum - AFLaunch",afpivot!$A$1,"Week",OFFSET(INDIRECT(afpivot!$H$1),CELL("row",B47)-5,,)))</f>
        <v/>
      </c>
      <c r="D47" s="26" t="str">
        <f ca="1">IF(ISBLANK(OFFSET(INDIRECT(afpivot!$H$1),CELL("row",B47)-5,,)),"", GETPIVOTDATA("Sum - Download",afpivot!$A$1,"Week",OFFSET(INDIRECT(afpivot!$H$1),CELL("row",B47)-5,,)))</f>
        <v/>
      </c>
    </row>
    <row r="48" spans="2:4" x14ac:dyDescent="0.15">
      <c r="B48" s="32" t="str">
        <f ca="1">IF(ISBLANK(OFFSET(INDIRECT(afpivot!$H$1),CELL("row",B48)-5,,)),"",OFFSET(INDIRECT(afpivot!$H$1),CELL("row",B48)-5,,))</f>
        <v/>
      </c>
      <c r="C48" s="26" t="str">
        <f ca="1">IF(ISBLANK(OFFSET(INDIRECT(afpivot!$H$1),CELL("row",B48)-5,,)),"", GETPIVOTDATA("Sum - AFLaunch",afpivot!$A$1,"Week",OFFSET(INDIRECT(afpivot!$H$1),CELL("row",B48)-5,,)))</f>
        <v/>
      </c>
      <c r="D48" s="26" t="str">
        <f ca="1">IF(ISBLANK(OFFSET(INDIRECT(afpivot!$H$1),CELL("row",B48)-5,,)),"", GETPIVOTDATA("Sum - Download",afpivot!$A$1,"Week",OFFSET(INDIRECT(afpivot!$H$1),CELL("row",B48)-5,,)))</f>
        <v/>
      </c>
    </row>
    <row r="49" spans="2:4" x14ac:dyDescent="0.15">
      <c r="B49" s="32" t="str">
        <f ca="1">IF(ISBLANK(OFFSET(INDIRECT(afpivot!$H$1),CELL("row",B49)-5,,)),"",OFFSET(INDIRECT(afpivot!$H$1),CELL("row",B49)-5,,))</f>
        <v/>
      </c>
      <c r="C49" s="26" t="str">
        <f ca="1">IF(ISBLANK(OFFSET(INDIRECT(afpivot!$H$1),CELL("row",B49)-5,,)),"", GETPIVOTDATA("Sum - AFLaunch",afpivot!$A$1,"Week",OFFSET(INDIRECT(afpivot!$H$1),CELL("row",B49)-5,,)))</f>
        <v/>
      </c>
      <c r="D49" s="26" t="str">
        <f ca="1">IF(ISBLANK(OFFSET(INDIRECT(afpivot!$H$1),CELL("row",B49)-5,,)),"", GETPIVOTDATA("Sum - Download",afpivot!$A$1,"Week",OFFSET(INDIRECT(afpivot!$H$1),CELL("row",B49)-5,,)))</f>
        <v/>
      </c>
    </row>
    <row r="50" spans="2:4" x14ac:dyDescent="0.15">
      <c r="B50" s="32" t="str">
        <f ca="1">IF(ISBLANK(OFFSET(INDIRECT(afpivot!$H$1),CELL("row",B50)-5,,)),"",OFFSET(INDIRECT(afpivot!$H$1),CELL("row",B50)-5,,))</f>
        <v/>
      </c>
      <c r="C50" s="26" t="str">
        <f ca="1">IF(ISBLANK(OFFSET(INDIRECT(afpivot!$H$1),CELL("row",B50)-5,,)),"", GETPIVOTDATA("Sum - AFLaunch",afpivot!$A$1,"Week",OFFSET(INDIRECT(afpivot!$H$1),CELL("row",B50)-5,,)))</f>
        <v/>
      </c>
      <c r="D50" s="26" t="str">
        <f ca="1">IF(ISBLANK(OFFSET(INDIRECT(afpivot!$H$1),CELL("row",B50)-5,,)),"", GETPIVOTDATA("Sum - Download",afpivot!$A$1,"Week",OFFSET(INDIRECT(afpivot!$H$1),CELL("row",B50)-5,,)))</f>
        <v/>
      </c>
    </row>
    <row r="51" spans="2:4" x14ac:dyDescent="0.15">
      <c r="B51" s="32" t="str">
        <f ca="1">IF(ISBLANK(OFFSET(INDIRECT(afpivot!$H$1),CELL("row",B51)-5,,)),"",OFFSET(INDIRECT(afpivot!$H$1),CELL("row",B51)-5,,))</f>
        <v/>
      </c>
      <c r="C51" s="26" t="str">
        <f ca="1">IF(ISBLANK(OFFSET(INDIRECT(afpivot!$H$1),CELL("row",B51)-5,,)),"", GETPIVOTDATA("Sum - AFLaunch",afpivot!$A$1,"Week",OFFSET(INDIRECT(afpivot!$H$1),CELL("row",B51)-5,,)))</f>
        <v/>
      </c>
      <c r="D51" s="26" t="str">
        <f ca="1">IF(ISBLANK(OFFSET(INDIRECT(afpivot!$H$1),CELL("row",B51)-5,,)),"", GETPIVOTDATA("Sum - Download",afpivot!$A$1,"Week",OFFSET(INDIRECT(afpivot!$H$1),CELL("row",B51)-5,,)))</f>
        <v/>
      </c>
    </row>
    <row r="52" spans="2:4" x14ac:dyDescent="0.15">
      <c r="B52" s="32" t="str">
        <f ca="1">IF(ISBLANK(OFFSET(INDIRECT(afpivot!$H$1),CELL("row",B52)-5,,)),"",OFFSET(INDIRECT(afpivot!$H$1),CELL("row",B52)-5,,))</f>
        <v/>
      </c>
      <c r="C52" s="26" t="str">
        <f ca="1">IF(ISBLANK(OFFSET(INDIRECT(afpivot!$H$1),CELL("row",B52)-5,,)),"", GETPIVOTDATA("Sum - AFLaunch",afpivot!$A$1,"Week",OFFSET(INDIRECT(afpivot!$H$1),CELL("row",B52)-5,,)))</f>
        <v/>
      </c>
      <c r="D52" s="26" t="str">
        <f ca="1">IF(ISBLANK(OFFSET(INDIRECT(afpivot!$H$1),CELL("row",B52)-5,,)),"", GETPIVOTDATA("Sum - Download",afpivot!$A$1,"Week",OFFSET(INDIRECT(afpivot!$H$1),CELL("row",B52)-5,,)))</f>
        <v/>
      </c>
    </row>
    <row r="53" spans="2:4" x14ac:dyDescent="0.15">
      <c r="B53" s="32" t="str">
        <f ca="1">IF(ISBLANK(OFFSET(INDIRECT(afpivot!$H$1),CELL("row",B53)-5,,)),"",OFFSET(INDIRECT(afpivot!$H$1),CELL("row",B53)-5,,))</f>
        <v/>
      </c>
      <c r="C53" s="26" t="str">
        <f ca="1">IF(ISBLANK(OFFSET(INDIRECT(afpivot!$H$1),CELL("row",B53)-5,,)),"", GETPIVOTDATA("Sum - AFLaunch",afpivot!$A$1,"Week",OFFSET(INDIRECT(afpivot!$H$1),CELL("row",B53)-5,,)))</f>
        <v/>
      </c>
      <c r="D53" s="26" t="str">
        <f ca="1">IF(ISBLANK(OFFSET(INDIRECT(afpivot!$H$1),CELL("row",B53)-5,,)),"", GETPIVOTDATA("Sum - Download",afpivot!$A$1,"Week",OFFSET(INDIRECT(afpivot!$H$1),CELL("row",B53)-5,,)))</f>
        <v/>
      </c>
    </row>
    <row r="54" spans="2:4" x14ac:dyDescent="0.15">
      <c r="B54" s="32" t="str">
        <f ca="1">IF(ISBLANK(OFFSET(INDIRECT(afpivot!$H$1),CELL("row",B54)-5,,)),"",OFFSET(INDIRECT(afpivot!$H$1),CELL("row",B54)-5,,))</f>
        <v/>
      </c>
      <c r="C54" s="26" t="str">
        <f ca="1">IF(ISBLANK(OFFSET(INDIRECT(afpivot!$H$1),CELL("row",B54)-5,,)),"", GETPIVOTDATA("Sum - AFLaunch",afpivot!$A$1,"Week",OFFSET(INDIRECT(afpivot!$H$1),CELL("row",B54)-5,,)))</f>
        <v/>
      </c>
      <c r="D54" s="26" t="str">
        <f ca="1">IF(ISBLANK(OFFSET(INDIRECT(afpivot!$H$1),CELL("row",B54)-5,,)),"", GETPIVOTDATA("Sum - Download",afpivot!$A$1,"Week",OFFSET(INDIRECT(afpivot!$H$1),CELL("row",B54)-5,,)))</f>
        <v/>
      </c>
    </row>
    <row r="55" spans="2:4" x14ac:dyDescent="0.15">
      <c r="B55" s="32" t="str">
        <f ca="1">IF(ISBLANK(OFFSET(INDIRECT(afpivot!$H$1),CELL("row",B55)-5,,)),"",OFFSET(INDIRECT(afpivot!$H$1),CELL("row",B55)-5,,))</f>
        <v/>
      </c>
      <c r="C55" s="26" t="str">
        <f ca="1">IF(ISBLANK(OFFSET(INDIRECT(afpivot!$H$1),CELL("row",B55)-5,,)),"", GETPIVOTDATA("Sum - AFLaunch",afpivot!$A$1,"Week",OFFSET(INDIRECT(afpivot!$H$1),CELL("row",B55)-5,,)))</f>
        <v/>
      </c>
      <c r="D55" s="26" t="str">
        <f ca="1">IF(ISBLANK(OFFSET(INDIRECT(afpivot!$H$1),CELL("row",B55)-5,,)),"", GETPIVOTDATA("Sum - Download",afpivot!$A$1,"Week",OFFSET(INDIRECT(afpivot!$H$1),CELL("row",B55)-5,,)))</f>
        <v/>
      </c>
    </row>
    <row r="56" spans="2:4" x14ac:dyDescent="0.15">
      <c r="B56" s="32" t="str">
        <f ca="1">IF(ISBLANK(OFFSET(INDIRECT(afpivot!$H$1),CELL("row",B56)-5,,)),"",OFFSET(INDIRECT(afpivot!$H$1),CELL("row",B56)-5,,))</f>
        <v/>
      </c>
      <c r="C56" s="26" t="str">
        <f ca="1">IF(ISBLANK(OFFSET(INDIRECT(afpivot!$H$1),CELL("row",B56)-5,,)),"", GETPIVOTDATA("Sum - AFLaunch",afpivot!$A$1,"Week",OFFSET(INDIRECT(afpivot!$H$1),CELL("row",B56)-5,,)))</f>
        <v/>
      </c>
      <c r="D56" s="26" t="str">
        <f ca="1">IF(ISBLANK(OFFSET(INDIRECT(afpivot!$H$1),CELL("row",B56)-5,,)),"", GETPIVOTDATA("Sum - Download",afpivot!$A$1,"Week",OFFSET(INDIRECT(afpivot!$H$1),CELL("row",B56)-5,,)))</f>
        <v/>
      </c>
    </row>
    <row r="57" spans="2:4" x14ac:dyDescent="0.15">
      <c r="B57" s="32" t="str">
        <f ca="1">IF(ISBLANK(OFFSET(INDIRECT(afpivot!$H$1),CELL("row",B57)-5,,)),"",OFFSET(INDIRECT(afpivot!$H$1),CELL("row",B57)-5,,))</f>
        <v/>
      </c>
      <c r="C57" s="26" t="str">
        <f ca="1">IF(ISBLANK(OFFSET(INDIRECT(afpivot!$H$1),CELL("row",B57)-5,,)),"", GETPIVOTDATA("Sum - AFLaunch",afpivot!$A$1,"Week",OFFSET(INDIRECT(afpivot!$H$1),CELL("row",B57)-5,,)))</f>
        <v/>
      </c>
      <c r="D57" s="26" t="str">
        <f ca="1">IF(ISBLANK(OFFSET(INDIRECT(afpivot!$H$1),CELL("row",B57)-5,,)),"", GETPIVOTDATA("Sum - Download",afpivot!$A$1,"Week",OFFSET(INDIRECT(afpivot!$H$1),CELL("row",B57)-5,,)))</f>
        <v/>
      </c>
    </row>
    <row r="58" spans="2:4" x14ac:dyDescent="0.15">
      <c r="B58" s="32" t="str">
        <f ca="1">IF(ISBLANK(OFFSET(INDIRECT(afpivot!$H$1),CELL("row",B58)-5,,)),"",OFFSET(INDIRECT(afpivot!$H$1),CELL("row",B58)-5,,))</f>
        <v/>
      </c>
      <c r="C58" s="26" t="str">
        <f ca="1">IF(ISBLANK(OFFSET(INDIRECT(afpivot!$H$1),CELL("row",B58)-5,,)),"", GETPIVOTDATA("Sum - AFLaunch",afpivot!$A$1,"Week",OFFSET(INDIRECT(afpivot!$H$1),CELL("row",B58)-5,,)))</f>
        <v/>
      </c>
      <c r="D58" s="26" t="str">
        <f ca="1">IF(ISBLANK(OFFSET(INDIRECT(afpivot!$H$1),CELL("row",B58)-5,,)),"", GETPIVOTDATA("Sum - Download",afpivot!$A$1,"Week",OFFSET(INDIRECT(afpivot!$H$1),CELL("row",B58)-5,,)))</f>
        <v/>
      </c>
    </row>
    <row r="59" spans="2:4" x14ac:dyDescent="0.15">
      <c r="B59" s="32" t="str">
        <f ca="1">IF(ISBLANK(OFFSET(INDIRECT(afpivot!$H$1),CELL("row",B59)-5,,)),"",OFFSET(INDIRECT(afpivot!$H$1),CELL("row",B59)-5,,))</f>
        <v/>
      </c>
      <c r="C59" s="26" t="str">
        <f ca="1">IF(ISBLANK(OFFSET(INDIRECT(afpivot!$H$1),CELL("row",B59)-5,,)),"", GETPIVOTDATA("Sum - AFLaunch",afpivot!$A$1,"Week",OFFSET(INDIRECT(afpivot!$H$1),CELL("row",B59)-5,,)))</f>
        <v/>
      </c>
      <c r="D59" s="26" t="str">
        <f ca="1">IF(ISBLANK(OFFSET(INDIRECT(afpivot!$H$1),CELL("row",B59)-5,,)),"", GETPIVOTDATA("Sum - Download",afpivot!$A$1,"Week",OFFSET(INDIRECT(afpivot!$H$1),CELL("row",B59)-5,,)))</f>
        <v/>
      </c>
    </row>
    <row r="60" spans="2:4" x14ac:dyDescent="0.15">
      <c r="B60" s="32" t="str">
        <f ca="1">IF(ISBLANK(OFFSET(INDIRECT(afpivot!$H$1),CELL("row",B60)-5,,)),"",OFFSET(INDIRECT(afpivot!$H$1),CELL("row",B60)-5,,))</f>
        <v/>
      </c>
      <c r="C60" s="26" t="str">
        <f ca="1">IF(ISBLANK(OFFSET(INDIRECT(afpivot!$H$1),CELL("row",B60)-5,,)),"", GETPIVOTDATA("Sum - AFLaunch",afpivot!$A$1,"Week",OFFSET(INDIRECT(afpivot!$H$1),CELL("row",B60)-5,,)))</f>
        <v/>
      </c>
      <c r="D60" s="26" t="str">
        <f ca="1">IF(ISBLANK(OFFSET(INDIRECT(afpivot!$H$1),CELL("row",B60)-5,,)),"", GETPIVOTDATA("Sum - Download",afpivot!$A$1,"Week",OFFSET(INDIRECT(afpivot!$H$1),CELL("row",B60)-5,,)))</f>
        <v/>
      </c>
    </row>
    <row r="61" spans="2:4" x14ac:dyDescent="0.15">
      <c r="B61" s="32" t="str">
        <f ca="1">IF(ISBLANK(OFFSET(INDIRECT(afpivot!$H$1),CELL("row",B61)-5,,)),"",OFFSET(INDIRECT(afpivot!$H$1),CELL("row",B61)-5,,))</f>
        <v/>
      </c>
      <c r="C61" s="26" t="str">
        <f ca="1">IF(ISBLANK(OFFSET(INDIRECT(afpivot!$H$1),CELL("row",B61)-5,,)),"", GETPIVOTDATA("Sum - AFLaunch",afpivot!$A$1,"Week",OFFSET(INDIRECT(afpivot!$H$1),CELL("row",B61)-5,,)))</f>
        <v/>
      </c>
      <c r="D61" s="26" t="str">
        <f ca="1">IF(ISBLANK(OFFSET(INDIRECT(afpivot!$H$1),CELL("row",B61)-5,,)),"", GETPIVOTDATA("Sum - Download",afpivot!$A$1,"Week",OFFSET(INDIRECT(afpivot!$H$1),CELL("row",B61)-5,,)))</f>
        <v/>
      </c>
    </row>
    <row r="62" spans="2:4" x14ac:dyDescent="0.15">
      <c r="B62" s="32" t="str">
        <f ca="1">IF(ISBLANK(OFFSET(INDIRECT(afpivot!$H$1),CELL("row",B62)-5,,)),"",OFFSET(INDIRECT(afpivot!$H$1),CELL("row",B62)-5,,))</f>
        <v/>
      </c>
      <c r="C62" s="26" t="str">
        <f ca="1">IF(ISBLANK(OFFSET(INDIRECT(afpivot!$H$1),CELL("row",B62)-5,,)),"", GETPIVOTDATA("Sum - AFLaunch",afpivot!$A$1,"Week",OFFSET(INDIRECT(afpivot!$H$1),CELL("row",B62)-5,,)))</f>
        <v/>
      </c>
      <c r="D62" s="26" t="str">
        <f ca="1">IF(ISBLANK(OFFSET(INDIRECT(afpivot!$H$1),CELL("row",B62)-5,,)),"", GETPIVOTDATA("Sum - Download",afpivot!$A$1,"Week",OFFSET(INDIRECT(afpivot!$H$1),CELL("row",B62)-5,,)))</f>
        <v/>
      </c>
    </row>
    <row r="63" spans="2:4" x14ac:dyDescent="0.15">
      <c r="B63" s="32" t="str">
        <f ca="1">IF(ISBLANK(OFFSET(INDIRECT(afpivot!$H$1),CELL("row",B63)-5,,)),"",OFFSET(INDIRECT(afpivot!$H$1),CELL("row",B63)-5,,))</f>
        <v/>
      </c>
      <c r="C63" s="26" t="str">
        <f ca="1">IF(ISBLANK(OFFSET(INDIRECT(afpivot!$H$1),CELL("row",B63)-5,,)),"", GETPIVOTDATA("Sum - AFLaunch",afpivot!$A$1,"Week",OFFSET(INDIRECT(afpivot!$H$1),CELL("row",B63)-5,,)))</f>
        <v/>
      </c>
      <c r="D63" s="26" t="str">
        <f ca="1">IF(ISBLANK(OFFSET(INDIRECT(afpivot!$H$1),CELL("row",B63)-5,,)),"", GETPIVOTDATA("Sum - Download",afpivot!$A$1,"Week",OFFSET(INDIRECT(afpivot!$H$1),CELL("row",B63)-5,,)))</f>
        <v/>
      </c>
    </row>
    <row r="64" spans="2:4" x14ac:dyDescent="0.15">
      <c r="B64" s="32" t="str">
        <f ca="1">IF(ISBLANK(OFFSET(INDIRECT(afpivot!$H$1),CELL("row",B64)-5,,)),"",OFFSET(INDIRECT(afpivot!$H$1),CELL("row",B64)-5,,))</f>
        <v/>
      </c>
      <c r="C64" s="26" t="str">
        <f ca="1">IF(ISBLANK(OFFSET(INDIRECT(afpivot!$H$1),CELL("row",B64)-5,,)),"", GETPIVOTDATA("Sum - AFLaunch",afpivot!$A$1,"Week",OFFSET(INDIRECT(afpivot!$H$1),CELL("row",B64)-5,,)))</f>
        <v/>
      </c>
      <c r="D64" s="26" t="str">
        <f ca="1">IF(ISBLANK(OFFSET(INDIRECT(afpivot!$H$1),CELL("row",B64)-5,,)),"", GETPIVOTDATA("Sum - Download",afpivot!$A$1,"Week",OFFSET(INDIRECT(afpivot!$H$1),CELL("row",B64)-5,,)))</f>
        <v/>
      </c>
    </row>
    <row r="65" spans="2:4" x14ac:dyDescent="0.15">
      <c r="B65" s="32" t="str">
        <f ca="1">IF(ISBLANK(OFFSET(INDIRECT(afpivot!$H$1),CELL("row",B65)-5,,)),"",OFFSET(INDIRECT(afpivot!$H$1),CELL("row",B65)-5,,))</f>
        <v/>
      </c>
      <c r="C65" s="26" t="str">
        <f ca="1">IF(ISBLANK(OFFSET(INDIRECT(afpivot!$H$1),CELL("row",B65)-5,,)),"", GETPIVOTDATA("Sum - AFLaunch",afpivot!$A$1,"Week",OFFSET(INDIRECT(afpivot!$H$1),CELL("row",B65)-5,,)))</f>
        <v/>
      </c>
      <c r="D65" s="26" t="str">
        <f ca="1">IF(ISBLANK(OFFSET(INDIRECT(afpivot!$H$1),CELL("row",B65)-5,,)),"", GETPIVOTDATA("Sum - Download",afpivot!$A$1,"Week",OFFSET(INDIRECT(afpivot!$H$1),CELL("row",B65)-5,,)))</f>
        <v/>
      </c>
    </row>
    <row r="66" spans="2:4" x14ac:dyDescent="0.15">
      <c r="B66" s="32" t="str">
        <f ca="1">IF(ISBLANK(OFFSET(INDIRECT(afpivot!$H$1),CELL("row",B66)-5,,)),"",OFFSET(INDIRECT(afpivot!$H$1),CELL("row",B66)-5,,))</f>
        <v/>
      </c>
      <c r="C66" s="26" t="str">
        <f ca="1">IF(ISBLANK(OFFSET(INDIRECT(afpivot!$H$1),CELL("row",B66)-5,,)),"", GETPIVOTDATA("Sum - AFLaunch",afpivot!$A$1,"Week",OFFSET(INDIRECT(afpivot!$H$1),CELL("row",B66)-5,,)))</f>
        <v/>
      </c>
      <c r="D66" s="26" t="str">
        <f ca="1">IF(ISBLANK(OFFSET(INDIRECT(afpivot!$H$1),CELL("row",B66)-5,,)),"", GETPIVOTDATA("Sum - Download",afpivot!$A$1,"Week",OFFSET(INDIRECT(afpivot!$H$1),CELL("row",B66)-5,,)))</f>
        <v/>
      </c>
    </row>
    <row r="67" spans="2:4" x14ac:dyDescent="0.15">
      <c r="B67" s="32" t="str">
        <f ca="1">IF(ISBLANK(OFFSET(INDIRECT(afpivot!$H$1),CELL("row",B67)-5,,)),"",OFFSET(INDIRECT(afpivot!$H$1),CELL("row",B67)-5,,))</f>
        <v/>
      </c>
      <c r="C67" s="26" t="str">
        <f ca="1">IF(ISBLANK(OFFSET(INDIRECT(afpivot!$H$1),CELL("row",B67)-5,,)),"", GETPIVOTDATA("Sum - AFLaunch",afpivot!$A$1,"Week",OFFSET(INDIRECT(afpivot!$H$1),CELL("row",B67)-5,,)))</f>
        <v/>
      </c>
      <c r="D67" s="26" t="str">
        <f ca="1">IF(ISBLANK(OFFSET(INDIRECT(afpivot!$H$1),CELL("row",B67)-5,,)),"", GETPIVOTDATA("Sum - Download",afpivot!$A$1,"Week",OFFSET(INDIRECT(afpivot!$H$1),CELL("row",B67)-5,,)))</f>
        <v/>
      </c>
    </row>
    <row r="68" spans="2:4" x14ac:dyDescent="0.15">
      <c r="B68" s="32" t="str">
        <f ca="1">IF(ISBLANK(OFFSET(INDIRECT(afpivot!$H$1),CELL("row",B68)-5,,)),"",OFFSET(INDIRECT(afpivot!$H$1),CELL("row",B68)-5,,))</f>
        <v/>
      </c>
      <c r="C68" s="26" t="str">
        <f ca="1">IF(ISBLANK(OFFSET(INDIRECT(afpivot!$H$1),CELL("row",B68)-5,,)),"", GETPIVOTDATA("Sum - AFLaunch",afpivot!$A$1,"Week",OFFSET(INDIRECT(afpivot!$H$1),CELL("row",B68)-5,,)))</f>
        <v/>
      </c>
      <c r="D68" s="26" t="str">
        <f ca="1">IF(ISBLANK(OFFSET(INDIRECT(afpivot!$H$1),CELL("row",B68)-5,,)),"", GETPIVOTDATA("Sum - Download",afpivot!$A$1,"Week",OFFSET(INDIRECT(afpivot!$H$1),CELL("row",B68)-5,,)))</f>
        <v/>
      </c>
    </row>
    <row r="69" spans="2:4" x14ac:dyDescent="0.15">
      <c r="B69" s="32" t="str">
        <f ca="1">IF(ISBLANK(OFFSET(INDIRECT(afpivot!$H$1),CELL("row",B69)-5,,)),"",OFFSET(INDIRECT(afpivot!$H$1),CELL("row",B69)-5,,))</f>
        <v/>
      </c>
      <c r="C69" s="26" t="str">
        <f ca="1">IF(ISBLANK(OFFSET(INDIRECT(afpivot!$H$1),CELL("row",B69)-5,,)),"", GETPIVOTDATA("Sum - AFLaunch",afpivot!$A$1,"Week",OFFSET(INDIRECT(afpivot!$H$1),CELL("row",B69)-5,,)))</f>
        <v/>
      </c>
      <c r="D69" s="26" t="str">
        <f ca="1">IF(ISBLANK(OFFSET(INDIRECT(afpivot!$H$1),CELL("row",B69)-5,,)),"", GETPIVOTDATA("Sum - Download",afpivot!$A$1,"Week",OFFSET(INDIRECT(afpivot!$H$1),CELL("row",B69)-5,,)))</f>
        <v/>
      </c>
    </row>
    <row r="70" spans="2:4" x14ac:dyDescent="0.15">
      <c r="B70" s="32" t="str">
        <f ca="1">IF(ISBLANK(OFFSET(INDIRECT(afpivot!$H$1),CELL("row",B70)-5,,)),"",OFFSET(INDIRECT(afpivot!$H$1),CELL("row",B70)-5,,))</f>
        <v/>
      </c>
      <c r="C70" s="26" t="str">
        <f ca="1">IF(ISBLANK(OFFSET(INDIRECT(afpivot!$H$1),CELL("row",B70)-5,,)),"", GETPIVOTDATA("Sum - AFLaunch",afpivot!$A$1,"Week",OFFSET(INDIRECT(afpivot!$H$1),CELL("row",B70)-5,,)))</f>
        <v/>
      </c>
      <c r="D70" s="26" t="str">
        <f ca="1">IF(ISBLANK(OFFSET(INDIRECT(afpivot!$H$1),CELL("row",B70)-5,,)),"", GETPIVOTDATA("Sum - Download",afpivot!$A$1,"Week",OFFSET(INDIRECT(afpivot!$H$1),CELL("row",B70)-5,,)))</f>
        <v/>
      </c>
    </row>
    <row r="71" spans="2:4" x14ac:dyDescent="0.15">
      <c r="B71" s="32" t="str">
        <f ca="1">IF(ISBLANK(OFFSET(INDIRECT(afpivot!$H$1),CELL("row",B71)-5,,)),"",OFFSET(INDIRECT(afpivot!$H$1),CELL("row",B71)-5,,))</f>
        <v/>
      </c>
      <c r="C71" s="26" t="str">
        <f ca="1">IF(ISBLANK(OFFSET(INDIRECT(afpivot!$H$1),CELL("row",B71)-5,,)),"", GETPIVOTDATA("Sum - AFLaunch",afpivot!$A$1,"Week",OFFSET(INDIRECT(afpivot!$H$1),CELL("row",B71)-5,,)))</f>
        <v/>
      </c>
      <c r="D71" s="26" t="str">
        <f ca="1">IF(ISBLANK(OFFSET(INDIRECT(afpivot!$H$1),CELL("row",B71)-5,,)),"", GETPIVOTDATA("Sum - Download",afpivot!$A$1,"Week",OFFSET(INDIRECT(afpivot!$H$1),CELL("row",B71)-5,,)))</f>
        <v/>
      </c>
    </row>
    <row r="72" spans="2:4" x14ac:dyDescent="0.15">
      <c r="B72" s="32" t="str">
        <f ca="1">IF(ISBLANK(OFFSET(INDIRECT(afpivot!$H$1),CELL("row",B72)-5,,)),"",OFFSET(INDIRECT(afpivot!$H$1),CELL("row",B72)-5,,))</f>
        <v/>
      </c>
      <c r="C72" s="26" t="str">
        <f ca="1">IF(ISBLANK(OFFSET(INDIRECT(afpivot!$H$1),CELL("row",B72)-5,,)),"", GETPIVOTDATA("Sum - AFLaunch",afpivot!$A$1,"Week",OFFSET(INDIRECT(afpivot!$H$1),CELL("row",B72)-5,,)))</f>
        <v/>
      </c>
      <c r="D72" s="26" t="str">
        <f ca="1">IF(ISBLANK(OFFSET(INDIRECT(afpivot!$H$1),CELL("row",B72)-5,,)),"", GETPIVOTDATA("Sum - Download",afpivot!$A$1,"Week",OFFSET(INDIRECT(afpivot!$H$1),CELL("row",B72)-5,,)))</f>
        <v/>
      </c>
    </row>
    <row r="73" spans="2:4" x14ac:dyDescent="0.15">
      <c r="B73" s="32" t="str">
        <f ca="1">IF(ISBLANK(OFFSET(INDIRECT(afpivot!$H$1),CELL("row",B73)-5,,)),"",OFFSET(INDIRECT(afpivot!$H$1),CELL("row",B73)-5,,))</f>
        <v/>
      </c>
      <c r="C73" s="26" t="str">
        <f ca="1">IF(ISBLANK(OFFSET(INDIRECT(afpivot!$H$1),CELL("row",B73)-5,,)),"", GETPIVOTDATA("Sum - AFLaunch",afpivot!$A$1,"Week",OFFSET(INDIRECT(afpivot!$H$1),CELL("row",B73)-5,,)))</f>
        <v/>
      </c>
      <c r="D73" s="26" t="str">
        <f ca="1">IF(ISBLANK(OFFSET(INDIRECT(afpivot!$H$1),CELL("row",B73)-5,,)),"", GETPIVOTDATA("Sum - Download",afpivot!$A$1,"Week",OFFSET(INDIRECT(afpivot!$H$1),CELL("row",B73)-5,,)))</f>
        <v/>
      </c>
    </row>
    <row r="74" spans="2:4" x14ac:dyDescent="0.15">
      <c r="B74" s="32" t="str">
        <f ca="1">IF(ISBLANK(OFFSET(INDIRECT(afpivot!$H$1),CELL("row",B74)-5,,)),"",OFFSET(INDIRECT(afpivot!$H$1),CELL("row",B74)-5,,))</f>
        <v/>
      </c>
      <c r="C74" s="26" t="str">
        <f ca="1">IF(ISBLANK(OFFSET(INDIRECT(afpivot!$H$1),CELL("row",B74)-5,,)),"", GETPIVOTDATA("Sum - AFLaunch",afpivot!$A$1,"Week",OFFSET(INDIRECT(afpivot!$H$1),CELL("row",B74)-5,,)))</f>
        <v/>
      </c>
      <c r="D74" s="26" t="str">
        <f ca="1">IF(ISBLANK(OFFSET(INDIRECT(afpivot!$H$1),CELL("row",B74)-5,,)),"", GETPIVOTDATA("Sum - Download",afpivot!$A$1,"Week",OFFSET(INDIRECT(afpivot!$H$1),CELL("row",B74)-5,,)))</f>
        <v/>
      </c>
    </row>
    <row r="75" spans="2:4" x14ac:dyDescent="0.15">
      <c r="B75" s="32" t="str">
        <f ca="1">IF(ISBLANK(OFFSET(INDIRECT(afpivot!$H$1),CELL("row",B75)-5,,)),"",OFFSET(INDIRECT(afpivot!$H$1),CELL("row",B75)-5,,))</f>
        <v/>
      </c>
      <c r="C75" s="26" t="str">
        <f ca="1">IF(ISBLANK(OFFSET(INDIRECT(afpivot!$H$1),CELL("row",B75)-5,,)),"", GETPIVOTDATA("Sum - AFLaunch",afpivot!$A$1,"Week",OFFSET(INDIRECT(afpivot!$H$1),CELL("row",B75)-5,,)))</f>
        <v/>
      </c>
      <c r="D75" s="26" t="str">
        <f ca="1">IF(ISBLANK(OFFSET(INDIRECT(afpivot!$H$1),CELL("row",B75)-5,,)),"", GETPIVOTDATA("Sum - Download",afpivot!$A$1,"Week",OFFSET(INDIRECT(afpivot!$H$1),CELL("row",B75)-5,,)))</f>
        <v/>
      </c>
    </row>
    <row r="76" spans="2:4" x14ac:dyDescent="0.15">
      <c r="B76" s="32" t="str">
        <f ca="1">IF(ISBLANK(OFFSET(INDIRECT(afpivot!$H$1),CELL("row",B76)-5,,)),"",OFFSET(INDIRECT(afpivot!$H$1),CELL("row",B76)-5,,))</f>
        <v/>
      </c>
      <c r="C76" s="26" t="str">
        <f ca="1">IF(ISBLANK(OFFSET(INDIRECT(afpivot!$H$1),CELL("row",B76)-5,,)),"", GETPIVOTDATA("Sum - AFLaunch",afpivot!$A$1,"Week",OFFSET(INDIRECT(afpivot!$H$1),CELL("row",B76)-5,,)))</f>
        <v/>
      </c>
      <c r="D76" s="26" t="str">
        <f ca="1">IF(ISBLANK(OFFSET(INDIRECT(afpivot!$H$1),CELL("row",B76)-5,,)),"", GETPIVOTDATA("Sum - Download",afpivot!$A$1,"Week",OFFSET(INDIRECT(afpivot!$H$1),CELL("row",B76)-5,,)))</f>
        <v/>
      </c>
    </row>
    <row r="77" spans="2:4" x14ac:dyDescent="0.15">
      <c r="B77" s="32" t="str">
        <f ca="1">IF(ISBLANK(OFFSET(INDIRECT(afpivot!$H$1),CELL("row",B77)-5,,)),"",OFFSET(INDIRECT(afpivot!$H$1),CELL("row",B77)-5,,))</f>
        <v/>
      </c>
      <c r="C77" s="26" t="str">
        <f ca="1">IF(ISBLANK(OFFSET(INDIRECT(afpivot!$H$1),CELL("row",B77)-5,,)),"", GETPIVOTDATA("Sum - AFLaunch",afpivot!$A$1,"Week",OFFSET(INDIRECT(afpivot!$H$1),CELL("row",B77)-5,,)))</f>
        <v/>
      </c>
      <c r="D77" s="26" t="str">
        <f ca="1">IF(ISBLANK(OFFSET(INDIRECT(afpivot!$H$1),CELL("row",B77)-5,,)),"", GETPIVOTDATA("Sum - Download",afpivot!$A$1,"Week",OFFSET(INDIRECT(afpivot!$H$1),CELL("row",B77)-5,,)))</f>
        <v/>
      </c>
    </row>
    <row r="78" spans="2:4" x14ac:dyDescent="0.15">
      <c r="B78" s="32" t="str">
        <f ca="1">IF(ISBLANK(OFFSET(INDIRECT(afpivot!$H$1),CELL("row",B78)-5,,)),"",OFFSET(INDIRECT(afpivot!$H$1),CELL("row",B78)-5,,))</f>
        <v/>
      </c>
      <c r="C78" s="26" t="str">
        <f ca="1">IF(ISBLANK(OFFSET(INDIRECT(afpivot!$H$1),CELL("row",B78)-5,,)),"", GETPIVOTDATA("Sum - AFLaunch",afpivot!$A$1,"Week",OFFSET(INDIRECT(afpivot!$H$1),CELL("row",B78)-5,,)))</f>
        <v/>
      </c>
      <c r="D78" s="26" t="str">
        <f ca="1">IF(ISBLANK(OFFSET(INDIRECT(afpivot!$H$1),CELL("row",B78)-5,,)),"", GETPIVOTDATA("Sum - Download",afpivot!$A$1,"Week",OFFSET(INDIRECT(afpivot!$H$1),CELL("row",B78)-5,,)))</f>
        <v/>
      </c>
    </row>
    <row r="79" spans="2:4" x14ac:dyDescent="0.15">
      <c r="B79" s="32" t="str">
        <f ca="1">IF(ISBLANK(OFFSET(INDIRECT(afpivot!$H$1),CELL("row",B79)-5,,)),"",OFFSET(INDIRECT(afpivot!$H$1),CELL("row",B79)-5,,))</f>
        <v/>
      </c>
      <c r="C79" s="26" t="str">
        <f ca="1">IF(ISBLANK(OFFSET(INDIRECT(afpivot!$H$1),CELL("row",B79)-5,,)),"", GETPIVOTDATA("Sum - AFLaunch",afpivot!$A$1,"Week",OFFSET(INDIRECT(afpivot!$H$1),CELL("row",B79)-5,,)))</f>
        <v/>
      </c>
      <c r="D79" s="26" t="str">
        <f ca="1">IF(ISBLANK(OFFSET(INDIRECT(afpivot!$H$1),CELL("row",B79)-5,,)),"", GETPIVOTDATA("Sum - Download",afpivot!$A$1,"Week",OFFSET(INDIRECT(afpivot!$H$1),CELL("row",B79)-5,,)))</f>
        <v/>
      </c>
    </row>
    <row r="80" spans="2:4" x14ac:dyDescent="0.15">
      <c r="B80" s="32" t="str">
        <f ca="1">IF(ISBLANK(OFFSET(INDIRECT(afpivot!$H$1),CELL("row",B80)-5,,)),"",OFFSET(INDIRECT(afpivot!$H$1),CELL("row",B80)-5,,))</f>
        <v/>
      </c>
      <c r="C80" s="26" t="str">
        <f ca="1">IF(ISBLANK(OFFSET(INDIRECT(afpivot!$H$1),CELL("row",B80)-5,,)),"", GETPIVOTDATA("Sum - AFLaunch",afpivot!$A$1,"Week",OFFSET(INDIRECT(afpivot!$H$1),CELL("row",B80)-5,,)))</f>
        <v/>
      </c>
      <c r="D80" s="26" t="str">
        <f ca="1">IF(ISBLANK(OFFSET(INDIRECT(afpivot!$H$1),CELL("row",B80)-5,,)),"", GETPIVOTDATA("Sum - Download",afpivot!$A$1,"Week",OFFSET(INDIRECT(afpivot!$H$1),CELL("row",B80)-5,,)))</f>
        <v/>
      </c>
    </row>
    <row r="81" spans="2:4" x14ac:dyDescent="0.15">
      <c r="B81" s="32" t="str">
        <f ca="1">IF(ISBLANK(OFFSET(INDIRECT(afpivot!$H$1),CELL("row",B81)-5,,)),"",OFFSET(INDIRECT(afpivot!$H$1),CELL("row",B81)-5,,))</f>
        <v/>
      </c>
      <c r="C81" s="26" t="str">
        <f ca="1">IF(ISBLANK(OFFSET(INDIRECT(afpivot!$H$1),CELL("row",B81)-5,,)),"", GETPIVOTDATA("Sum - AFLaunch",afpivot!$A$1,"Week",OFFSET(INDIRECT(afpivot!$H$1),CELL("row",B81)-5,,)))</f>
        <v/>
      </c>
      <c r="D81" s="26" t="str">
        <f ca="1">IF(ISBLANK(OFFSET(INDIRECT(afpivot!$H$1),CELL("row",B81)-5,,)),"", GETPIVOTDATA("Sum - Download",afpivot!$A$1,"Week",OFFSET(INDIRECT(afpivot!$H$1),CELL("row",B81)-5,,)))</f>
        <v/>
      </c>
    </row>
    <row r="82" spans="2:4" x14ac:dyDescent="0.15">
      <c r="B82" s="32" t="str">
        <f ca="1">IF(ISBLANK(OFFSET(INDIRECT(afpivot!$H$1),CELL("row",B82)-5,,)),"",OFFSET(INDIRECT(afpivot!$H$1),CELL("row",B82)-5,,))</f>
        <v/>
      </c>
      <c r="C82" s="26" t="str">
        <f ca="1">IF(ISBLANK(OFFSET(INDIRECT(afpivot!$H$1),CELL("row",B82)-5,,)),"", GETPIVOTDATA("Sum - AFLaunch",afpivot!$A$1,"Week",OFFSET(INDIRECT(afpivot!$H$1),CELL("row",B82)-5,,)))</f>
        <v/>
      </c>
      <c r="D82" s="26" t="str">
        <f ca="1">IF(ISBLANK(OFFSET(INDIRECT(afpivot!$H$1),CELL("row",B82)-5,,)),"", GETPIVOTDATA("Sum - Download",afpivot!$A$1,"Week",OFFSET(INDIRECT(afpivot!$H$1),CELL("row",B82)-5,,)))</f>
        <v/>
      </c>
    </row>
    <row r="83" spans="2:4" x14ac:dyDescent="0.15">
      <c r="B83" s="32" t="str">
        <f ca="1">IF(ISBLANK(OFFSET(INDIRECT(afpivot!$H$1),CELL("row",B83)-5,,)),"",OFFSET(INDIRECT(afpivot!$H$1),CELL("row",B83)-5,,))</f>
        <v/>
      </c>
      <c r="C83" s="26" t="str">
        <f ca="1">IF(ISBLANK(OFFSET(INDIRECT(afpivot!$H$1),CELL("row",B83)-5,,)),"", GETPIVOTDATA("Sum - AFLaunch",afpivot!$A$1,"Week",OFFSET(INDIRECT(afpivot!$H$1),CELL("row",B83)-5,,)))</f>
        <v/>
      </c>
      <c r="D83" s="26" t="str">
        <f ca="1">IF(ISBLANK(OFFSET(INDIRECT(afpivot!$H$1),CELL("row",B83)-5,,)),"", GETPIVOTDATA("Sum - Download",afpivot!$A$1,"Week",OFFSET(INDIRECT(afpivot!$H$1),CELL("row",B83)-5,,)))</f>
        <v/>
      </c>
    </row>
    <row r="84" spans="2:4" x14ac:dyDescent="0.15">
      <c r="B84" s="32" t="str">
        <f ca="1">IF(ISBLANK(OFFSET(INDIRECT(afpivot!$H$1),CELL("row",B84)-5,,)),"",OFFSET(INDIRECT(afpivot!$H$1),CELL("row",B84)-5,,))</f>
        <v/>
      </c>
      <c r="C84" s="26" t="str">
        <f ca="1">IF(ISBLANK(OFFSET(INDIRECT(afpivot!$H$1),CELL("row",B84)-5,,)),"", GETPIVOTDATA("Sum - AFLaunch",afpivot!$A$1,"Week",OFFSET(INDIRECT(afpivot!$H$1),CELL("row",B84)-5,,)))</f>
        <v/>
      </c>
      <c r="D84" s="26" t="str">
        <f ca="1">IF(ISBLANK(OFFSET(INDIRECT(afpivot!$H$1),CELL("row",B84)-5,,)),"", GETPIVOTDATA("Sum - Download",afpivot!$A$1,"Week",OFFSET(INDIRECT(afpivot!$H$1),CELL("row",B84)-5,,)))</f>
        <v/>
      </c>
    </row>
    <row r="85" spans="2:4" x14ac:dyDescent="0.15">
      <c r="B85" s="32" t="str">
        <f ca="1">IF(ISBLANK(OFFSET(INDIRECT(afpivot!$H$1),CELL("row",B85)-5,,)),"",OFFSET(INDIRECT(afpivot!$H$1),CELL("row",B85)-5,,))</f>
        <v/>
      </c>
      <c r="C85" s="26" t="str">
        <f ca="1">IF(ISBLANK(OFFSET(INDIRECT(afpivot!$H$1),CELL("row",B85)-5,,)),"", GETPIVOTDATA("Sum - AFLaunch",afpivot!$A$1,"Week",OFFSET(INDIRECT(afpivot!$H$1),CELL("row",B85)-5,,)))</f>
        <v/>
      </c>
      <c r="D85" s="26" t="str">
        <f ca="1">IF(ISBLANK(OFFSET(INDIRECT(afpivot!$H$1),CELL("row",B85)-5,,)),"", GETPIVOTDATA("Sum - Download",afpivot!$A$1,"Week",OFFSET(INDIRECT(afpivot!$H$1),CELL("row",B85)-5,,)))</f>
        <v/>
      </c>
    </row>
    <row r="86" spans="2:4" x14ac:dyDescent="0.15">
      <c r="B86" s="32" t="str">
        <f ca="1">IF(ISBLANK(OFFSET(INDIRECT(afpivot!$H$1),CELL("row",B86)-5,,)),"",OFFSET(INDIRECT(afpivot!$H$1),CELL("row",B86)-5,,))</f>
        <v/>
      </c>
      <c r="C86" s="26" t="str">
        <f ca="1">IF(ISBLANK(OFFSET(INDIRECT(afpivot!$H$1),CELL("row",B86)-5,,)),"", GETPIVOTDATA("Sum - AFLaunch",afpivot!$A$1,"Week",OFFSET(INDIRECT(afpivot!$H$1),CELL("row",B86)-5,,)))</f>
        <v/>
      </c>
      <c r="D86" s="26" t="str">
        <f ca="1">IF(ISBLANK(OFFSET(INDIRECT(afpivot!$H$1),CELL("row",B86)-5,,)),"", GETPIVOTDATA("Sum - Download",afpivot!$A$1,"Week",OFFSET(INDIRECT(afpivot!$H$1),CELL("row",B86)-5,,)))</f>
        <v/>
      </c>
    </row>
    <row r="87" spans="2:4" x14ac:dyDescent="0.15">
      <c r="B87" s="32" t="str">
        <f ca="1">IF(ISBLANK(OFFSET(INDIRECT(afpivot!$H$1),CELL("row",B87)-5,,)),"",OFFSET(INDIRECT(afpivot!$H$1),CELL("row",B87)-5,,))</f>
        <v/>
      </c>
      <c r="C87" s="26" t="str">
        <f ca="1">IF(ISBLANK(OFFSET(INDIRECT(afpivot!$H$1),CELL("row",B87)-5,,)),"", GETPIVOTDATA("Sum - AFLaunch",afpivot!$A$1,"Week",OFFSET(INDIRECT(afpivot!$H$1),CELL("row",B87)-5,,)))</f>
        <v/>
      </c>
      <c r="D87" s="26" t="str">
        <f ca="1">IF(ISBLANK(OFFSET(INDIRECT(afpivot!$H$1),CELL("row",B87)-5,,)),"", GETPIVOTDATA("Sum - Download",afpivot!$A$1,"Week",OFFSET(INDIRECT(afpivot!$H$1),CELL("row",B87)-5,,)))</f>
        <v/>
      </c>
    </row>
    <row r="88" spans="2:4" x14ac:dyDescent="0.15">
      <c r="B88" s="32" t="str">
        <f ca="1">IF(ISBLANK(OFFSET(INDIRECT(afpivot!$H$1),CELL("row",B88)-5,,)),"",OFFSET(INDIRECT(afpivot!$H$1),CELL("row",B88)-5,,))</f>
        <v/>
      </c>
      <c r="C88" s="26" t="str">
        <f ca="1">IF(ISBLANK(OFFSET(INDIRECT(afpivot!$H$1),CELL("row",B88)-5,,)),"", GETPIVOTDATA("Sum - AFLaunch",afpivot!$A$1,"Week",OFFSET(INDIRECT(afpivot!$H$1),CELL("row",B88)-5,,)))</f>
        <v/>
      </c>
      <c r="D88" s="26" t="str">
        <f ca="1">IF(ISBLANK(OFFSET(INDIRECT(afpivot!$H$1),CELL("row",B88)-5,,)),"", GETPIVOTDATA("Sum - Download",afpivot!$A$1,"Week",OFFSET(INDIRECT(afpivot!$H$1),CELL("row",B88)-5,,)))</f>
        <v/>
      </c>
    </row>
    <row r="89" spans="2:4" x14ac:dyDescent="0.15">
      <c r="B89" s="32" t="str">
        <f ca="1">IF(ISBLANK(OFFSET(INDIRECT(afpivot!$H$1),CELL("row",B89)-5,,)),"",OFFSET(INDIRECT(afpivot!$H$1),CELL("row",B89)-5,,))</f>
        <v/>
      </c>
      <c r="C89" s="26" t="str">
        <f ca="1">IF(ISBLANK(OFFSET(INDIRECT(afpivot!$H$1),CELL("row",B89)-5,,)),"", GETPIVOTDATA("Sum - AFLaunch",afpivot!$A$1,"Week",OFFSET(INDIRECT(afpivot!$H$1),CELL("row",B89)-5,,)))</f>
        <v/>
      </c>
      <c r="D89" s="26" t="str">
        <f ca="1">IF(ISBLANK(OFFSET(INDIRECT(afpivot!$H$1),CELL("row",B89)-5,,)),"", GETPIVOTDATA("Sum - Download",afpivot!$A$1,"Week",OFFSET(INDIRECT(afpivot!$H$1),CELL("row",B89)-5,,)))</f>
        <v/>
      </c>
    </row>
    <row r="90" spans="2:4" x14ac:dyDescent="0.15">
      <c r="B90" s="32" t="str">
        <f ca="1">IF(ISBLANK(OFFSET(INDIRECT(afpivot!$H$1),CELL("row",B90)-5,,)),"",OFFSET(INDIRECT(afpivot!$H$1),CELL("row",B90)-5,,))</f>
        <v/>
      </c>
      <c r="C90" s="26" t="str">
        <f ca="1">IF(ISBLANK(OFFSET(INDIRECT(afpivot!$H$1),CELL("row",B90)-5,,)),"", GETPIVOTDATA("Sum - AFLaunch",afpivot!$A$1,"Week",OFFSET(INDIRECT(afpivot!$H$1),CELL("row",B90)-5,,)))</f>
        <v/>
      </c>
      <c r="D90" s="26" t="str">
        <f ca="1">IF(ISBLANK(OFFSET(INDIRECT(afpivot!$H$1),CELL("row",B90)-5,,)),"", GETPIVOTDATA("Sum - Download",afpivot!$A$1,"Week",OFFSET(INDIRECT(afpivot!$H$1),CELL("row",B90)-5,,)))</f>
        <v/>
      </c>
    </row>
    <row r="91" spans="2:4" x14ac:dyDescent="0.15">
      <c r="B91" s="32" t="str">
        <f ca="1">IF(ISBLANK(OFFSET(INDIRECT(afpivot!$H$1),CELL("row",B91)-5,,)),"",OFFSET(INDIRECT(afpivot!$H$1),CELL("row",B91)-5,,))</f>
        <v/>
      </c>
      <c r="C91" s="26" t="str">
        <f ca="1">IF(ISBLANK(OFFSET(INDIRECT(afpivot!$H$1),CELL("row",B91)-5,,)),"", GETPIVOTDATA("Sum - AFLaunch",afpivot!$A$1,"Week",OFFSET(INDIRECT(afpivot!$H$1),CELL("row",B91)-5,,)))</f>
        <v/>
      </c>
      <c r="D91" s="26" t="str">
        <f ca="1">IF(ISBLANK(OFFSET(INDIRECT(afpivot!$H$1),CELL("row",B91)-5,,)),"", GETPIVOTDATA("Sum - Download",afpivot!$A$1,"Week",OFFSET(INDIRECT(afpivot!$H$1),CELL("row",B91)-5,,)))</f>
        <v/>
      </c>
    </row>
    <row r="92" spans="2:4" x14ac:dyDescent="0.15">
      <c r="B92" s="32" t="str">
        <f ca="1">IF(ISBLANK(OFFSET(INDIRECT(afpivot!$H$1),CELL("row",B92)-5,,)),"",OFFSET(INDIRECT(afpivot!$H$1),CELL("row",B92)-5,,))</f>
        <v/>
      </c>
      <c r="C92" s="26" t="str">
        <f ca="1">IF(ISBLANK(OFFSET(INDIRECT(afpivot!$H$1),CELL("row",B92)-5,,)),"", GETPIVOTDATA("Sum - AFLaunch",afpivot!$A$1,"Week",OFFSET(INDIRECT(afpivot!$H$1),CELL("row",B92)-5,,)))</f>
        <v/>
      </c>
      <c r="D92" s="26" t="str">
        <f ca="1">IF(ISBLANK(OFFSET(INDIRECT(afpivot!$H$1),CELL("row",B92)-5,,)),"", GETPIVOTDATA("Sum - Download",afpivot!$A$1,"Week",OFFSET(INDIRECT(afpivot!$H$1),CELL("row",B92)-5,,)))</f>
        <v/>
      </c>
    </row>
    <row r="93" spans="2:4" x14ac:dyDescent="0.15">
      <c r="B93" s="32" t="str">
        <f ca="1">IF(ISBLANK(OFFSET(INDIRECT(afpivot!$H$1),CELL("row",B93)-5,,)),"",OFFSET(INDIRECT(afpivot!$H$1),CELL("row",B93)-5,,))</f>
        <v/>
      </c>
      <c r="C93" s="26" t="str">
        <f ca="1">IF(ISBLANK(OFFSET(INDIRECT(afpivot!$H$1),CELL("row",B93)-5,,)),"", GETPIVOTDATA("Sum - AFLaunch",afpivot!$A$1,"Week",OFFSET(INDIRECT(afpivot!$H$1),CELL("row",B93)-5,,)))</f>
        <v/>
      </c>
      <c r="D93" s="26" t="str">
        <f ca="1">IF(ISBLANK(OFFSET(INDIRECT(afpivot!$H$1),CELL("row",B93)-5,,)),"", GETPIVOTDATA("Sum - Download",afpivot!$A$1,"Week",OFFSET(INDIRECT(afpivot!$H$1),CELL("row",B93)-5,,)))</f>
        <v/>
      </c>
    </row>
    <row r="94" spans="2:4" x14ac:dyDescent="0.15">
      <c r="B94" s="32" t="str">
        <f ca="1">IF(ISBLANK(OFFSET(INDIRECT(afpivot!$H$1),CELL("row",B94)-5,,)),"",OFFSET(INDIRECT(afpivot!$H$1),CELL("row",B94)-5,,))</f>
        <v/>
      </c>
      <c r="C94" s="26" t="str">
        <f ca="1">IF(ISBLANK(OFFSET(INDIRECT(afpivot!$H$1),CELL("row",B94)-5,,)),"", GETPIVOTDATA("Sum - AFLaunch",afpivot!$A$1,"Week",OFFSET(INDIRECT(afpivot!$H$1),CELL("row",B94)-5,,)))</f>
        <v/>
      </c>
      <c r="D94" s="26" t="str">
        <f ca="1">IF(ISBLANK(OFFSET(INDIRECT(afpivot!$H$1),CELL("row",B94)-5,,)),"", GETPIVOTDATA("Sum - Download",afpivot!$A$1,"Week",OFFSET(INDIRECT(afpivot!$H$1),CELL("row",B94)-5,,)))</f>
        <v/>
      </c>
    </row>
    <row r="95" spans="2:4" x14ac:dyDescent="0.15">
      <c r="B95" s="32" t="str">
        <f ca="1">IF(ISBLANK(OFFSET(INDIRECT(afpivot!$H$1),CELL("row",B95)-5,,)),"",OFFSET(INDIRECT(afpivot!$H$1),CELL("row",B95)-5,,))</f>
        <v/>
      </c>
      <c r="C95" s="26" t="str">
        <f ca="1">IF(ISBLANK(OFFSET(INDIRECT(afpivot!$H$1),CELL("row",B95)-5,,)),"", GETPIVOTDATA("Sum - AFLaunch",afpivot!$A$1,"Week",OFFSET(INDIRECT(afpivot!$H$1),CELL("row",B95)-5,,)))</f>
        <v/>
      </c>
      <c r="D95" s="26" t="str">
        <f ca="1">IF(ISBLANK(OFFSET(INDIRECT(afpivot!$H$1),CELL("row",B95)-5,,)),"", GETPIVOTDATA("Sum - Download",afpivot!$A$1,"Week",OFFSET(INDIRECT(afpivot!$H$1),CELL("row",B95)-5,,)))</f>
        <v/>
      </c>
    </row>
    <row r="96" spans="2:4" x14ac:dyDescent="0.15">
      <c r="B96" s="32" t="str">
        <f ca="1">IF(ISBLANK(OFFSET(INDIRECT(afpivot!$H$1),CELL("row",B96)-5,,)),"",OFFSET(INDIRECT(afpivot!$H$1),CELL("row",B96)-5,,))</f>
        <v/>
      </c>
      <c r="C96" s="26" t="str">
        <f ca="1">IF(ISBLANK(OFFSET(INDIRECT(afpivot!$H$1),CELL("row",B96)-5,,)),"", GETPIVOTDATA("Sum - AFLaunch",afpivot!$A$1,"Week",OFFSET(INDIRECT(afpivot!$H$1),CELL("row",B96)-5,,)))</f>
        <v/>
      </c>
      <c r="D96" s="26" t="str">
        <f ca="1">IF(ISBLANK(OFFSET(INDIRECT(afpivot!$H$1),CELL("row",B96)-5,,)),"", GETPIVOTDATA("Sum - Download",afpivot!$A$1,"Week",OFFSET(INDIRECT(afpivot!$H$1),CELL("row",B96)-5,,)))</f>
        <v/>
      </c>
    </row>
    <row r="97" spans="2:4" x14ac:dyDescent="0.15">
      <c r="B97" s="32" t="str">
        <f ca="1">IF(ISBLANK(OFFSET(INDIRECT(afpivot!$H$1),CELL("row",B97)-5,,)),"",OFFSET(INDIRECT(afpivot!$H$1),CELL("row",B97)-5,,))</f>
        <v/>
      </c>
      <c r="C97" s="26" t="str">
        <f ca="1">IF(ISBLANK(OFFSET(INDIRECT(afpivot!$H$1),CELL("row",B97)-5,,)),"", GETPIVOTDATA("Sum - AFLaunch",afpivot!$A$1,"Week",OFFSET(INDIRECT(afpivot!$H$1),CELL("row",B97)-5,,)))</f>
        <v/>
      </c>
      <c r="D97" s="26" t="str">
        <f ca="1">IF(ISBLANK(OFFSET(INDIRECT(afpivot!$H$1),CELL("row",B97)-5,,)),"", GETPIVOTDATA("Sum - Download",afpivot!$A$1,"Week",OFFSET(INDIRECT(afpivot!$H$1),CELL("row",B97)-5,,)))</f>
        <v/>
      </c>
    </row>
    <row r="98" spans="2:4" x14ac:dyDescent="0.15">
      <c r="B98" s="32" t="str">
        <f ca="1">IF(ISBLANK(OFFSET(INDIRECT(afpivot!$H$1),CELL("row",B98)-5,,)),"",OFFSET(INDIRECT(afpivot!$H$1),CELL("row",B98)-5,,))</f>
        <v/>
      </c>
      <c r="C98" s="26" t="str">
        <f ca="1">IF(ISBLANK(OFFSET(INDIRECT(afpivot!$H$1),CELL("row",B98)-5,,)),"", GETPIVOTDATA("Sum - AFLaunch",afpivot!$A$1,"Week",OFFSET(INDIRECT(afpivot!$H$1),CELL("row",B98)-5,,)))</f>
        <v/>
      </c>
      <c r="D98" s="26" t="str">
        <f ca="1">IF(ISBLANK(OFFSET(INDIRECT(afpivot!$H$1),CELL("row",B98)-5,,)),"", GETPIVOTDATA("Sum - Download",afpivot!$A$1,"Week",OFFSET(INDIRECT(afpivot!$H$1),CELL("row",B98)-5,,)))</f>
        <v/>
      </c>
    </row>
    <row r="99" spans="2:4" x14ac:dyDescent="0.15">
      <c r="B99" s="32" t="str">
        <f ca="1">IF(ISBLANK(OFFSET(INDIRECT(afpivot!$H$1),CELL("row",B99)-5,,)),"",OFFSET(INDIRECT(afpivot!$H$1),CELL("row",B99)-5,,))</f>
        <v/>
      </c>
      <c r="C99" s="26" t="str">
        <f ca="1">IF(ISBLANK(OFFSET(INDIRECT(afpivot!$H$1),CELL("row",B99)-5,,)),"", GETPIVOTDATA("Sum - AFLaunch",afpivot!$A$1,"Week",OFFSET(INDIRECT(afpivot!$H$1),CELL("row",B99)-5,,)))</f>
        <v/>
      </c>
      <c r="D99" s="26" t="str">
        <f ca="1">IF(ISBLANK(OFFSET(INDIRECT(afpivot!$H$1),CELL("row",B99)-5,,)),"", GETPIVOTDATA("Sum - Download",afpivot!$A$1,"Week",OFFSET(INDIRECT(afpivot!$H$1),CELL("row",B99)-5,,)))</f>
        <v/>
      </c>
    </row>
    <row r="100" spans="2:4" x14ac:dyDescent="0.15">
      <c r="B100" s="32" t="str">
        <f ca="1">IF(ISBLANK(OFFSET(INDIRECT(afpivot!$H$1),CELL("row",B100)-5,,)),"",OFFSET(INDIRECT(afpivot!$H$1),CELL("row",B100)-5,,))</f>
        <v/>
      </c>
      <c r="C100" s="26" t="str">
        <f ca="1">IF(ISBLANK(OFFSET(INDIRECT(afpivot!$H$1),CELL("row",B100)-5,,)),"", GETPIVOTDATA("Sum - AFLaunch",afpivot!$A$1,"Week",OFFSET(INDIRECT(afpivot!$H$1),CELL("row",B100)-5,,)))</f>
        <v/>
      </c>
      <c r="D100" s="26" t="str">
        <f ca="1">IF(ISBLANK(OFFSET(INDIRECT(afpivot!$H$1),CELL("row",B100)-5,,)),"", GETPIVOTDATA("Sum - Download",afpivot!$A$1,"Week",OFFSET(INDIRECT(afpivot!$H$1),CELL("row",B100)-5,,)))</f>
        <v/>
      </c>
    </row>
    <row r="101" spans="2:4" x14ac:dyDescent="0.15">
      <c r="B101" s="32" t="str">
        <f ca="1">IF(ISBLANK(OFFSET(INDIRECT(afpivot!$H$1),CELL("row",B101)-5,,)),"",OFFSET(INDIRECT(afpivot!$H$1),CELL("row",B101)-5,,))</f>
        <v/>
      </c>
      <c r="C101" s="26" t="str">
        <f ca="1">IF(ISBLANK(OFFSET(INDIRECT(afpivot!$H$1),CELL("row",B101)-5,,)),"", GETPIVOTDATA("Sum - AFLaunch",afpivot!$A$1,"Week",OFFSET(INDIRECT(afpivot!$H$1),CELL("row",B101)-5,,)))</f>
        <v/>
      </c>
      <c r="D101" s="26" t="str">
        <f ca="1">IF(ISBLANK(OFFSET(INDIRECT(afpivot!$H$1),CELL("row",B101)-5,,)),"", GETPIVOTDATA("Sum - Download",afpivot!$A$1,"Week",OFFSET(INDIRECT(afpivot!$H$1),CELL("row",B101)-5,,)))</f>
        <v/>
      </c>
    </row>
    <row r="102" spans="2:4" x14ac:dyDescent="0.15">
      <c r="B102" s="32" t="str">
        <f ca="1">IF(ISBLANK(OFFSET(INDIRECT(afpivot!$H$1),CELL("row",B102)-5,,)),"",OFFSET(INDIRECT(afpivot!$H$1),CELL("row",B102)-5,,))</f>
        <v/>
      </c>
      <c r="C102" s="26" t="str">
        <f ca="1">IF(ISBLANK(OFFSET(INDIRECT(afpivot!$H$1),CELL("row",B102)-5,,)),"", GETPIVOTDATA("Sum - AFLaunch",afpivot!$A$1,"Week",OFFSET(INDIRECT(afpivot!$H$1),CELL("row",B102)-5,,)))</f>
        <v/>
      </c>
      <c r="D102" s="26" t="str">
        <f ca="1">IF(ISBLANK(OFFSET(INDIRECT(afpivot!$H$1),CELL("row",B102)-5,,)),"", GETPIVOTDATA("Sum - Download",afpivot!$A$1,"Week",OFFSET(INDIRECT(afpivot!$H$1),CELL("row",B102)-5,,)))</f>
        <v/>
      </c>
    </row>
    <row r="103" spans="2:4" x14ac:dyDescent="0.15">
      <c r="B103" s="32" t="str">
        <f ca="1">IF(ISBLANK(OFFSET(INDIRECT(afpivot!$H$1),CELL("row",B103)-5,,)),"",OFFSET(INDIRECT(afpivot!$H$1),CELL("row",B103)-5,,))</f>
        <v/>
      </c>
      <c r="C103" s="26" t="str">
        <f ca="1">IF(ISBLANK(OFFSET(INDIRECT(afpivot!$H$1),CELL("row",B103)-5,,)),"", GETPIVOTDATA("Sum - AFLaunch",afpivot!$A$1,"Week",OFFSET(INDIRECT(afpivot!$H$1),CELL("row",B103)-5,,)))</f>
        <v/>
      </c>
      <c r="D103" s="26" t="str">
        <f ca="1">IF(ISBLANK(OFFSET(INDIRECT(afpivot!$H$1),CELL("row",B103)-5,,)),"", GETPIVOTDATA("Sum - Download",afpivot!$A$1,"Week",OFFSET(INDIRECT(afpivot!$H$1),CELL("row",B103)-5,,)))</f>
        <v/>
      </c>
    </row>
    <row r="104" spans="2:4" x14ac:dyDescent="0.15">
      <c r="B104" s="32" t="str">
        <f ca="1">IF(ISBLANK(OFFSET(INDIRECT(afpivot!$H$1),CELL("row",B104)-5,,)),"",OFFSET(INDIRECT(afpivot!$H$1),CELL("row",B104)-5,,))</f>
        <v/>
      </c>
      <c r="C104" s="26" t="str">
        <f ca="1">IF(ISBLANK(OFFSET(INDIRECT(afpivot!$H$1),CELL("row",B104)-5,,)),"", GETPIVOTDATA("Sum - AFLaunch",afpivot!$A$1,"Week",OFFSET(INDIRECT(afpivot!$H$1),CELL("row",B104)-5,,)))</f>
        <v/>
      </c>
      <c r="D104" s="26" t="str">
        <f ca="1">IF(ISBLANK(OFFSET(INDIRECT(afpivot!$H$1),CELL("row",B104)-5,,)),"", GETPIVOTDATA("Sum - Download",afpivot!$A$1,"Week",OFFSET(INDIRECT(afpivot!$H$1),CELL("row",B104)-5,,)))</f>
        <v/>
      </c>
    </row>
    <row r="105" spans="2:4" x14ac:dyDescent="0.15">
      <c r="B105" s="32" t="str">
        <f ca="1">IF(ISBLANK(OFFSET(INDIRECT(afpivot!$H$1),CELL("row",B105)-5,,)),"",OFFSET(INDIRECT(afpivot!$H$1),CELL("row",B105)-5,,))</f>
        <v/>
      </c>
      <c r="C105" s="26" t="str">
        <f ca="1">IF(ISBLANK(OFFSET(INDIRECT(afpivot!$H$1),CELL("row",B105)-5,,)),"", GETPIVOTDATA("Sum - AFLaunch",afpivot!$A$1,"Week",OFFSET(INDIRECT(afpivot!$H$1),CELL("row",B105)-5,,)))</f>
        <v/>
      </c>
      <c r="D105" s="26" t="str">
        <f ca="1">IF(ISBLANK(OFFSET(INDIRECT(afpivot!$H$1),CELL("row",B105)-5,,)),"", GETPIVOTDATA("Sum - Download",afpivot!$A$1,"Week",OFFSET(INDIRECT(afpivot!$H$1),CELL("row",B105)-5,,)))</f>
        <v/>
      </c>
    </row>
    <row r="106" spans="2:4" x14ac:dyDescent="0.15">
      <c r="B106" s="32" t="str">
        <f ca="1">IF(ISBLANK(OFFSET(INDIRECT(afpivot!$H$1),CELL("row",B106)-5,,)),"",OFFSET(INDIRECT(afpivot!$H$1),CELL("row",B106)-5,,))</f>
        <v/>
      </c>
      <c r="C106" s="26" t="str">
        <f ca="1">IF(ISBLANK(OFFSET(INDIRECT(afpivot!$H$1),CELL("row",B106)-5,,)),"", GETPIVOTDATA("Sum - AFLaunch",afpivot!$A$1,"Week",OFFSET(INDIRECT(afpivot!$H$1),CELL("row",B106)-5,,)))</f>
        <v/>
      </c>
      <c r="D106" s="26" t="str">
        <f ca="1">IF(ISBLANK(OFFSET(INDIRECT(afpivot!$H$1),CELL("row",B106)-5,,)),"", GETPIVOTDATA("Sum - Download",afpivot!$A$1,"Week",OFFSET(INDIRECT(afpivot!$H$1),CELL("row",B106)-5,,)))</f>
        <v/>
      </c>
    </row>
    <row r="107" spans="2:4" x14ac:dyDescent="0.15">
      <c r="B107" s="32" t="str">
        <f ca="1">IF(ISBLANK(OFFSET(INDIRECT(afpivot!$H$1),CELL("row",B107)-5,,)),"",OFFSET(INDIRECT(afpivot!$H$1),CELL("row",B107)-5,,))</f>
        <v/>
      </c>
      <c r="C107" s="26" t="str">
        <f ca="1">IF(ISBLANK(OFFSET(INDIRECT(afpivot!$H$1),CELL("row",B107)-5,,)),"", GETPIVOTDATA("Sum - AFLaunch",afpivot!$A$1,"Week",OFFSET(INDIRECT(afpivot!$H$1),CELL("row",B107)-5,,)))</f>
        <v/>
      </c>
      <c r="D107" s="26" t="str">
        <f ca="1">IF(ISBLANK(OFFSET(INDIRECT(afpivot!$H$1),CELL("row",B107)-5,,)),"", GETPIVOTDATA("Sum - Download",afpivot!$A$1,"Week",OFFSET(INDIRECT(afpivot!$H$1),CELL("row",B107)-5,,)))</f>
        <v/>
      </c>
    </row>
    <row r="108" spans="2:4" x14ac:dyDescent="0.15">
      <c r="B108" s="32" t="str">
        <f ca="1">IF(ISBLANK(OFFSET(INDIRECT(afpivot!$H$1),CELL("row",B108)-5,,)),"",OFFSET(INDIRECT(afpivot!$H$1),CELL("row",B108)-5,,))</f>
        <v/>
      </c>
      <c r="C108" s="26" t="str">
        <f ca="1">IF(ISBLANK(OFFSET(INDIRECT(afpivot!$H$1),CELL("row",B108)-5,,)),"", GETPIVOTDATA("Sum - AFLaunch",afpivot!$A$1,"Week",OFFSET(INDIRECT(afpivot!$H$1),CELL("row",B108)-5,,)))</f>
        <v/>
      </c>
      <c r="D108" s="26" t="str">
        <f ca="1">IF(ISBLANK(OFFSET(INDIRECT(afpivot!$H$1),CELL("row",B108)-5,,)),"", GETPIVOTDATA("Sum - Download",afpivot!$A$1,"Week",OFFSET(INDIRECT(afpivot!$H$1),CELL("row",B108)-5,,)))</f>
        <v/>
      </c>
    </row>
    <row r="109" spans="2:4" x14ac:dyDescent="0.15">
      <c r="B109" s="32" t="str">
        <f ca="1">IF(ISBLANK(OFFSET(INDIRECT(afpivot!$H$1),CELL("row",B109)-5,,)),"",OFFSET(INDIRECT(afpivot!$H$1),CELL("row",B109)-5,,))</f>
        <v/>
      </c>
      <c r="C109" s="26" t="str">
        <f ca="1">IF(ISBLANK(OFFSET(INDIRECT(afpivot!$H$1),CELL("row",B109)-5,,)),"", GETPIVOTDATA("Sum - AFLaunch",afpivot!$A$1,"Week",OFFSET(INDIRECT(afpivot!$H$1),CELL("row",B109)-5,,)))</f>
        <v/>
      </c>
      <c r="D109" s="26" t="str">
        <f ca="1">IF(ISBLANK(OFFSET(INDIRECT(afpivot!$H$1),CELL("row",B109)-5,,)),"", GETPIVOTDATA("Sum - Download",afpivot!$A$1,"Week",OFFSET(INDIRECT(afpivot!$H$1),CELL("row",B109)-5,,)))</f>
        <v/>
      </c>
    </row>
    <row r="110" spans="2:4" x14ac:dyDescent="0.15">
      <c r="B110" s="32" t="str">
        <f ca="1">IF(ISBLANK(OFFSET(INDIRECT(afpivot!$H$1),CELL("row",B110)-5,,)),"",OFFSET(INDIRECT(afpivot!$H$1),CELL("row",B110)-5,,))</f>
        <v/>
      </c>
      <c r="C110" s="26" t="str">
        <f ca="1">IF(ISBLANK(OFFSET(INDIRECT(afpivot!$H$1),CELL("row",B110)-5,,)),"", GETPIVOTDATA("Sum - AFLaunch",afpivot!$A$1,"Week",OFFSET(INDIRECT(afpivot!$H$1),CELL("row",B110)-5,,)))</f>
        <v/>
      </c>
      <c r="D110" s="26" t="str">
        <f ca="1">IF(ISBLANK(OFFSET(INDIRECT(afpivot!$H$1),CELL("row",B110)-5,,)),"", GETPIVOTDATA("Sum - Download",afpivot!$A$1,"Week",OFFSET(INDIRECT(afpivot!$H$1),CELL("row",B110)-5,,)))</f>
        <v/>
      </c>
    </row>
    <row r="111" spans="2:4" x14ac:dyDescent="0.15">
      <c r="B111" s="32" t="str">
        <f ca="1">IF(ISBLANK(OFFSET(INDIRECT(afpivot!$H$1),CELL("row",B111)-5,,)),"",OFFSET(INDIRECT(afpivot!$H$1),CELL("row",B111)-5,,))</f>
        <v/>
      </c>
      <c r="C111" s="26" t="str">
        <f ca="1">IF(ISBLANK(OFFSET(INDIRECT(afpivot!$H$1),CELL("row",B111)-5,,)),"", GETPIVOTDATA("Sum - AFLaunch",afpivot!$A$1,"Week",OFFSET(INDIRECT(afpivot!$H$1),CELL("row",B111)-5,,)))</f>
        <v/>
      </c>
      <c r="D111" s="26" t="str">
        <f ca="1">IF(ISBLANK(OFFSET(INDIRECT(afpivot!$H$1),CELL("row",B111)-5,,)),"", GETPIVOTDATA("Sum - Download",afpivot!$A$1,"Week",OFFSET(INDIRECT(afpivot!$H$1),CELL("row",B111)-5,,)))</f>
        <v/>
      </c>
    </row>
    <row r="112" spans="2:4" x14ac:dyDescent="0.15">
      <c r="B112" s="32" t="str">
        <f ca="1">IF(ISBLANK(OFFSET(INDIRECT(afpivot!$H$1),CELL("row",B112)-5,,)),"",OFFSET(INDIRECT(afpivot!$H$1),CELL("row",B112)-5,,))</f>
        <v/>
      </c>
      <c r="C112" s="26" t="str">
        <f ca="1">IF(ISBLANK(OFFSET(INDIRECT(afpivot!$H$1),CELL("row",B112)-5,,)),"", GETPIVOTDATA("Sum - AFLaunch",afpivot!$A$1,"Week",OFFSET(INDIRECT(afpivot!$H$1),CELL("row",B112)-5,,)))</f>
        <v/>
      </c>
      <c r="D112" s="26" t="str">
        <f ca="1">IF(ISBLANK(OFFSET(INDIRECT(afpivot!$H$1),CELL("row",B112)-5,,)),"", GETPIVOTDATA("Sum - Download",afpivot!$A$1,"Week",OFFSET(INDIRECT(afpivot!$H$1),CELL("row",B112)-5,,)))</f>
        <v/>
      </c>
    </row>
    <row r="113" spans="2:4" x14ac:dyDescent="0.15">
      <c r="B113" s="32" t="str">
        <f ca="1">IF(ISBLANK(OFFSET(INDIRECT(afpivot!$H$1),CELL("row",B113)-5,,)),"",OFFSET(INDIRECT(afpivot!$H$1),CELL("row",B113)-5,,))</f>
        <v/>
      </c>
      <c r="C113" s="26" t="str">
        <f ca="1">IF(ISBLANK(OFFSET(INDIRECT(afpivot!$H$1),CELL("row",B113)-5,,)),"", GETPIVOTDATA("Sum - AFLaunch",afpivot!$A$1,"Week",OFFSET(INDIRECT(afpivot!$H$1),CELL("row",B113)-5,,)))</f>
        <v/>
      </c>
      <c r="D113" s="26" t="str">
        <f ca="1">IF(ISBLANK(OFFSET(INDIRECT(afpivot!$H$1),CELL("row",B113)-5,,)),"", GETPIVOTDATA("Sum - Download",afpivot!$A$1,"Week",OFFSET(INDIRECT(afpivot!$H$1),CELL("row",B113)-5,,)))</f>
        <v/>
      </c>
    </row>
    <row r="114" spans="2:4" x14ac:dyDescent="0.15">
      <c r="B114" s="32" t="str">
        <f ca="1">IF(ISBLANK(OFFSET(INDIRECT(afpivot!$H$1),CELL("row",B114)-5,,)),"",OFFSET(INDIRECT(afpivot!$H$1),CELL("row",B114)-5,,))</f>
        <v/>
      </c>
      <c r="C114" s="26" t="str">
        <f ca="1">IF(ISBLANK(OFFSET(INDIRECT(afpivot!$H$1),CELL("row",B114)-5,,)),"", GETPIVOTDATA("Sum - AFLaunch",afpivot!$A$1,"Week",OFFSET(INDIRECT(afpivot!$H$1),CELL("row",B114)-5,,)))</f>
        <v/>
      </c>
      <c r="D114" s="26" t="str">
        <f ca="1">IF(ISBLANK(OFFSET(INDIRECT(afpivot!$H$1),CELL("row",B114)-5,,)),"", GETPIVOTDATA("Sum - Download",afpivot!$A$1,"Week",OFFSET(INDIRECT(afpivot!$H$1),CELL("row",B114)-5,,)))</f>
        <v/>
      </c>
    </row>
    <row r="115" spans="2:4" x14ac:dyDescent="0.15">
      <c r="B115" s="32" t="str">
        <f ca="1">IF(ISBLANK(OFFSET(INDIRECT(afpivot!$H$1),CELL("row",B115)-5,,)),"",OFFSET(INDIRECT(afpivot!$H$1),CELL("row",B115)-5,,))</f>
        <v/>
      </c>
      <c r="C115" s="26" t="str">
        <f ca="1">IF(ISBLANK(OFFSET(INDIRECT(afpivot!$H$1),CELL("row",B115)-5,,)),"", GETPIVOTDATA("Sum - AFLaunch",afpivot!$A$1,"Week",OFFSET(INDIRECT(afpivot!$H$1),CELL("row",B115)-5,,)))</f>
        <v/>
      </c>
      <c r="D115" s="26" t="str">
        <f ca="1">IF(ISBLANK(OFFSET(INDIRECT(afpivot!$H$1),CELL("row",B115)-5,,)),"", GETPIVOTDATA("Sum - Download",afpivot!$A$1,"Week",OFFSET(INDIRECT(afpivot!$H$1),CELL("row",B115)-5,,)))</f>
        <v/>
      </c>
    </row>
    <row r="116" spans="2:4" x14ac:dyDescent="0.15">
      <c r="B116" s="32" t="str">
        <f ca="1">IF(ISBLANK(OFFSET(INDIRECT(afpivot!$H$1),CELL("row",B116)-5,,)),"",OFFSET(INDIRECT(afpivot!$H$1),CELL("row",B116)-5,,))</f>
        <v/>
      </c>
      <c r="C116" s="26" t="str">
        <f ca="1">IF(ISBLANK(OFFSET(INDIRECT(afpivot!$H$1),CELL("row",B116)-5,,)),"", GETPIVOTDATA("Sum - AFLaunch",afpivot!$A$1,"Week",OFFSET(INDIRECT(afpivot!$H$1),CELL("row",B116)-5,,)))</f>
        <v/>
      </c>
      <c r="D116" s="26" t="str">
        <f ca="1">IF(ISBLANK(OFFSET(INDIRECT(afpivot!$H$1),CELL("row",B116)-5,,)),"", GETPIVOTDATA("Sum - Download",afpivot!$A$1,"Week",OFFSET(INDIRECT(afpivot!$H$1),CELL("row",B116)-5,,)))</f>
        <v/>
      </c>
    </row>
    <row r="117" spans="2:4" x14ac:dyDescent="0.15">
      <c r="B117" s="32" t="str">
        <f ca="1">IF(ISBLANK(OFFSET(INDIRECT(afpivot!$H$1),CELL("row",B117)-5,,)),"",OFFSET(INDIRECT(afpivot!$H$1),CELL("row",B117)-5,,))</f>
        <v/>
      </c>
      <c r="C117" s="26" t="str">
        <f ca="1">IF(ISBLANK(OFFSET(INDIRECT(afpivot!$H$1),CELL("row",B117)-5,,)),"", GETPIVOTDATA("Sum - AFLaunch",afpivot!$A$1,"Week",OFFSET(INDIRECT(afpivot!$H$1),CELL("row",B117)-5,,)))</f>
        <v/>
      </c>
      <c r="D117" s="26" t="str">
        <f ca="1">IF(ISBLANK(OFFSET(INDIRECT(afpivot!$H$1),CELL("row",B117)-5,,)),"", GETPIVOTDATA("Sum - Download",afpivot!$A$1,"Week",OFFSET(INDIRECT(afpivot!$H$1),CELL("row",B117)-5,,)))</f>
        <v/>
      </c>
    </row>
    <row r="118" spans="2:4" x14ac:dyDescent="0.15">
      <c r="B118" s="32" t="str">
        <f ca="1">IF(ISBLANK(OFFSET(INDIRECT(afpivot!$H$1),CELL("row",B118)-5,,)),"",OFFSET(INDIRECT(afpivot!$H$1),CELL("row",B118)-5,,))</f>
        <v/>
      </c>
      <c r="C118" s="26" t="str">
        <f ca="1">IF(ISBLANK(OFFSET(INDIRECT(afpivot!$H$1),CELL("row",B118)-5,,)),"", GETPIVOTDATA("Sum - AFLaunch",afpivot!$A$1,"Week",OFFSET(INDIRECT(afpivot!$H$1),CELL("row",B118)-5,,)))</f>
        <v/>
      </c>
      <c r="D118" s="26" t="str">
        <f ca="1">IF(ISBLANK(OFFSET(INDIRECT(afpivot!$H$1),CELL("row",B118)-5,,)),"", GETPIVOTDATA("Sum - Download",afpivot!$A$1,"Week",OFFSET(INDIRECT(afpivot!$H$1),CELL("row",B118)-5,,)))</f>
        <v/>
      </c>
    </row>
    <row r="119" spans="2:4" x14ac:dyDescent="0.15">
      <c r="B119" s="32" t="str">
        <f ca="1">IF(ISBLANK(OFFSET(INDIRECT(afpivot!$H$1),CELL("row",B119)-5,,)),"",OFFSET(INDIRECT(afpivot!$H$1),CELL("row",B119)-5,,))</f>
        <v/>
      </c>
      <c r="C119" s="26" t="str">
        <f ca="1">IF(ISBLANK(OFFSET(INDIRECT(afpivot!$H$1),CELL("row",B119)-5,,)),"", GETPIVOTDATA("Sum - AFLaunch",afpivot!$A$1,"Week",OFFSET(INDIRECT(afpivot!$H$1),CELL("row",B119)-5,,)))</f>
        <v/>
      </c>
      <c r="D119" s="26" t="str">
        <f ca="1">IF(ISBLANK(OFFSET(INDIRECT(afpivot!$H$1),CELL("row",B119)-5,,)),"", GETPIVOTDATA("Sum - Download",afpivot!$A$1,"Week",OFFSET(INDIRECT(afpivot!$H$1),CELL("row",B119)-5,,)))</f>
        <v/>
      </c>
    </row>
    <row r="120" spans="2:4" x14ac:dyDescent="0.15">
      <c r="B120" s="32" t="str">
        <f ca="1">IF(ISBLANK(OFFSET(INDIRECT(afpivot!$H$1),CELL("row",B120)-5,,)),"",OFFSET(INDIRECT(afpivot!$H$1),CELL("row",B120)-5,,))</f>
        <v/>
      </c>
      <c r="C120" s="26" t="str">
        <f ca="1">IF(ISBLANK(OFFSET(INDIRECT(afpivot!$H$1),CELL("row",B120)-5,,)),"", GETPIVOTDATA("Sum - AFLaunch",afpivot!$A$1,"Week",OFFSET(INDIRECT(afpivot!$H$1),CELL("row",B120)-5,,)))</f>
        <v/>
      </c>
      <c r="D120" s="26" t="str">
        <f ca="1">IF(ISBLANK(OFFSET(INDIRECT(afpivot!$H$1),CELL("row",B120)-5,,)),"", GETPIVOTDATA("Sum - Download",afpivot!$A$1,"Week",OFFSET(INDIRECT(afpivot!$H$1),CELL("row",B120)-5,,)))</f>
        <v/>
      </c>
    </row>
    <row r="121" spans="2:4" x14ac:dyDescent="0.15">
      <c r="B121" s="32" t="str">
        <f ca="1">IF(ISBLANK(OFFSET(INDIRECT(afpivot!$H$1),CELL("row",B121)-5,,)),"",OFFSET(INDIRECT(afpivot!$H$1),CELL("row",B121)-5,,))</f>
        <v/>
      </c>
      <c r="C121" s="26" t="str">
        <f ca="1">IF(ISBLANK(OFFSET(INDIRECT(afpivot!$H$1),CELL("row",B121)-5,,)),"", GETPIVOTDATA("Sum - AFLaunch",afpivot!$A$1,"Week",OFFSET(INDIRECT(afpivot!$H$1),CELL("row",B121)-5,,)))</f>
        <v/>
      </c>
      <c r="D121" s="26" t="str">
        <f ca="1">IF(ISBLANK(OFFSET(INDIRECT(afpivot!$H$1),CELL("row",B121)-5,,)),"", GETPIVOTDATA("Sum - Download",afpivot!$A$1,"Week",OFFSET(INDIRECT(afpivot!$H$1),CELL("row",B121)-5,,)))</f>
        <v/>
      </c>
    </row>
    <row r="122" spans="2:4" x14ac:dyDescent="0.15">
      <c r="B122" s="32" t="str">
        <f ca="1">IF(ISBLANK(OFFSET(INDIRECT(afpivot!$H$1),CELL("row",B122)-5,,)),"",OFFSET(INDIRECT(afpivot!$H$1),CELL("row",B122)-5,,))</f>
        <v/>
      </c>
      <c r="C122" s="26" t="str">
        <f ca="1">IF(ISBLANK(OFFSET(INDIRECT(afpivot!$H$1),CELL("row",B122)-5,,)),"", GETPIVOTDATA("Sum - AFLaunch",afpivot!$A$1,"Week",OFFSET(INDIRECT(afpivot!$H$1),CELL("row",B122)-5,,)))</f>
        <v/>
      </c>
      <c r="D122" s="26" t="str">
        <f ca="1">IF(ISBLANK(OFFSET(INDIRECT(afpivot!$H$1),CELL("row",B122)-5,,)),"", GETPIVOTDATA("Sum - Download",afpivot!$A$1,"Week",OFFSET(INDIRECT(afpivot!$H$1),CELL("row",B122)-5,,)))</f>
        <v/>
      </c>
    </row>
    <row r="123" spans="2:4" x14ac:dyDescent="0.15">
      <c r="B123" s="32" t="str">
        <f ca="1">IF(ISBLANK(OFFSET(INDIRECT(afpivot!$H$1),CELL("row",B123)-5,,)),"",OFFSET(INDIRECT(afpivot!$H$1),CELL("row",B123)-5,,))</f>
        <v/>
      </c>
      <c r="C123" s="26" t="str">
        <f ca="1">IF(ISBLANK(OFFSET(INDIRECT(afpivot!$H$1),CELL("row",B123)-5,,)),"", GETPIVOTDATA("Sum - AFLaunch",afpivot!$A$1,"Week",OFFSET(INDIRECT(afpivot!$H$1),CELL("row",B123)-5,,)))</f>
        <v/>
      </c>
      <c r="D123" s="26" t="str">
        <f ca="1">IF(ISBLANK(OFFSET(INDIRECT(afpivot!$H$1),CELL("row",B123)-5,,)),"", GETPIVOTDATA("Sum - Download",afpivot!$A$1,"Week",OFFSET(INDIRECT(afpivot!$H$1),CELL("row",B123)-5,,)))</f>
        <v/>
      </c>
    </row>
    <row r="124" spans="2:4" x14ac:dyDescent="0.15">
      <c r="B124" s="32" t="str">
        <f ca="1">IF(ISBLANK(OFFSET(INDIRECT(afpivot!$H$1),CELL("row",B124)-5,,)),"",OFFSET(INDIRECT(afpivot!$H$1),CELL("row",B124)-5,,))</f>
        <v/>
      </c>
      <c r="C124" s="26" t="str">
        <f ca="1">IF(ISBLANK(OFFSET(INDIRECT(afpivot!$H$1),CELL("row",B124)-5,,)),"", GETPIVOTDATA("Sum - AFLaunch",afpivot!$A$1,"Week",OFFSET(INDIRECT(afpivot!$H$1),CELL("row",B124)-5,,)))</f>
        <v/>
      </c>
      <c r="D124" s="26" t="str">
        <f ca="1">IF(ISBLANK(OFFSET(INDIRECT(afpivot!$H$1),CELL("row",B124)-5,,)),"", GETPIVOTDATA("Sum - Download",afpivot!$A$1,"Week",OFFSET(INDIRECT(afpivot!$H$1),CELL("row",B124)-5,,)))</f>
        <v/>
      </c>
    </row>
    <row r="125" spans="2:4" x14ac:dyDescent="0.15">
      <c r="B125" s="32" t="str">
        <f ca="1">IF(ISBLANK(OFFSET(INDIRECT(afpivot!$H$1),CELL("row",B125)-5,,)),"",OFFSET(INDIRECT(afpivot!$H$1),CELL("row",B125)-5,,))</f>
        <v/>
      </c>
      <c r="C125" s="26" t="str">
        <f ca="1">IF(ISBLANK(OFFSET(INDIRECT(afpivot!$H$1),CELL("row",B125)-5,,)),"", GETPIVOTDATA("Sum - AFLaunch",afpivot!$A$1,"Week",OFFSET(INDIRECT(afpivot!$H$1),CELL("row",B125)-5,,)))</f>
        <v/>
      </c>
      <c r="D125" s="26" t="str">
        <f ca="1">IF(ISBLANK(OFFSET(INDIRECT(afpivot!$H$1),CELL("row",B125)-5,,)),"", GETPIVOTDATA("Sum - Download",afpivot!$A$1,"Week",OFFSET(INDIRECT(afpivot!$H$1),CELL("row",B125)-5,,)))</f>
        <v/>
      </c>
    </row>
    <row r="126" spans="2:4" x14ac:dyDescent="0.15">
      <c r="B126" s="32" t="str">
        <f ca="1">IF(ISBLANK(OFFSET(INDIRECT(afpivot!$H$1),CELL("row",B126)-5,,)),"",OFFSET(INDIRECT(afpivot!$H$1),CELL("row",B126)-5,,))</f>
        <v/>
      </c>
      <c r="C126" s="26" t="str">
        <f ca="1">IF(ISBLANK(OFFSET(INDIRECT(afpivot!$H$1),CELL("row",B126)-5,,)),"", GETPIVOTDATA("Sum - AFLaunch",afpivot!$A$1,"Week",OFFSET(INDIRECT(afpivot!$H$1),CELL("row",B126)-5,,)))</f>
        <v/>
      </c>
      <c r="D126" s="26" t="str">
        <f ca="1">IF(ISBLANK(OFFSET(INDIRECT(afpivot!$H$1),CELL("row",B126)-5,,)),"", GETPIVOTDATA("Sum - Download",afpivot!$A$1,"Week",OFFSET(INDIRECT(afpivot!$H$1),CELL("row",B126)-5,,)))</f>
        <v/>
      </c>
    </row>
    <row r="127" spans="2:4" x14ac:dyDescent="0.15">
      <c r="B127" s="32" t="str">
        <f ca="1">IF(ISBLANK(OFFSET(INDIRECT(afpivot!$H$1),CELL("row",B127)-5,,)),"",OFFSET(INDIRECT(afpivot!$H$1),CELL("row",B127)-5,,))</f>
        <v/>
      </c>
      <c r="C127" s="26" t="str">
        <f ca="1">IF(ISBLANK(OFFSET(INDIRECT(afpivot!$H$1),CELL("row",B127)-5,,)),"", GETPIVOTDATA("Sum - AFLaunch",afpivot!$A$1,"Week",OFFSET(INDIRECT(afpivot!$H$1),CELL("row",B127)-5,,)))</f>
        <v/>
      </c>
      <c r="D127" s="26" t="str">
        <f ca="1">IF(ISBLANK(OFFSET(INDIRECT(afpivot!$H$1),CELL("row",B127)-5,,)),"", GETPIVOTDATA("Sum - Download",afpivot!$A$1,"Week",OFFSET(INDIRECT(afpivot!$H$1),CELL("row",B127)-5,,)))</f>
        <v/>
      </c>
    </row>
    <row r="128" spans="2:4" x14ac:dyDescent="0.15">
      <c r="B128" s="32" t="str">
        <f ca="1">IF(ISBLANK(OFFSET(INDIRECT(afpivot!$H$1),CELL("row",B128)-5,,)),"",OFFSET(INDIRECT(afpivot!$H$1),CELL("row",B128)-5,,))</f>
        <v/>
      </c>
      <c r="C128" s="26" t="str">
        <f ca="1">IF(ISBLANK(OFFSET(INDIRECT(afpivot!$H$1),CELL("row",B128)-5,,)),"", GETPIVOTDATA("Sum - AFLaunch",afpivot!$A$1,"Week",OFFSET(INDIRECT(afpivot!$H$1),CELL("row",B128)-5,,)))</f>
        <v/>
      </c>
      <c r="D128" s="26" t="str">
        <f ca="1">IF(ISBLANK(OFFSET(INDIRECT(afpivot!$H$1),CELL("row",B128)-5,,)),"", GETPIVOTDATA("Sum - Download",afpivot!$A$1,"Week",OFFSET(INDIRECT(afpivot!$H$1),CELL("row",B128)-5,,)))</f>
        <v/>
      </c>
    </row>
    <row r="129" spans="2:4" x14ac:dyDescent="0.15">
      <c r="B129" s="32" t="str">
        <f ca="1">IF(ISBLANK(OFFSET(INDIRECT(afpivot!$H$1),CELL("row",B129)-5,,)),"",OFFSET(INDIRECT(afpivot!$H$1),CELL("row",B129)-5,,))</f>
        <v/>
      </c>
      <c r="C129" s="26" t="str">
        <f ca="1">IF(ISBLANK(OFFSET(INDIRECT(afpivot!$H$1),CELL("row",B129)-5,,)),"", GETPIVOTDATA("Sum - AFLaunch",afpivot!$A$1,"Week",OFFSET(INDIRECT(afpivot!$H$1),CELL("row",B129)-5,,)))</f>
        <v/>
      </c>
      <c r="D129" s="26" t="str">
        <f ca="1">IF(ISBLANK(OFFSET(INDIRECT(afpivot!$H$1),CELL("row",B129)-5,,)),"", GETPIVOTDATA("Sum - Download",afpivot!$A$1,"Week",OFFSET(INDIRECT(afpivot!$H$1),CELL("row",B129)-5,,)))</f>
        <v/>
      </c>
    </row>
    <row r="130" spans="2:4" x14ac:dyDescent="0.15">
      <c r="B130" s="32" t="str">
        <f ca="1">IF(ISBLANK(OFFSET(INDIRECT(afpivot!$H$1),CELL("row",B130)-5,,)),"",OFFSET(INDIRECT(afpivot!$H$1),CELL("row",B130)-5,,))</f>
        <v/>
      </c>
      <c r="C130" s="26" t="str">
        <f ca="1">IF(ISBLANK(OFFSET(INDIRECT(afpivot!$H$1),CELL("row",B130)-5,,)),"", GETPIVOTDATA("Sum - AFLaunch",afpivot!$A$1,"Week",OFFSET(INDIRECT(afpivot!$H$1),CELL("row",B130)-5,,)))</f>
        <v/>
      </c>
      <c r="D130" s="26" t="str">
        <f ca="1">IF(ISBLANK(OFFSET(INDIRECT(afpivot!$H$1),CELL("row",B130)-5,,)),"", GETPIVOTDATA("Sum - Download",afpivot!$A$1,"Week",OFFSET(INDIRECT(afpivot!$H$1),CELL("row",B130)-5,,)))</f>
        <v/>
      </c>
    </row>
    <row r="131" spans="2:4" x14ac:dyDescent="0.15">
      <c r="B131" s="32" t="str">
        <f ca="1">IF(ISBLANK(OFFSET(INDIRECT(afpivot!$H$1),CELL("row",B131)-5,,)),"",OFFSET(INDIRECT(afpivot!$H$1),CELL("row",B131)-5,,))</f>
        <v/>
      </c>
      <c r="C131" s="26" t="str">
        <f ca="1">IF(ISBLANK(OFFSET(INDIRECT(afpivot!$H$1),CELL("row",B131)-5,,)),"", GETPIVOTDATA("Sum - AFLaunch",afpivot!$A$1,"Week",OFFSET(INDIRECT(afpivot!$H$1),CELL("row",B131)-5,,)))</f>
        <v/>
      </c>
      <c r="D131" s="26" t="str">
        <f ca="1">IF(ISBLANK(OFFSET(INDIRECT(afpivot!$H$1),CELL("row",B131)-5,,)),"", GETPIVOTDATA("Sum - Download",afpivot!$A$1,"Week",OFFSET(INDIRECT(afpivot!$H$1),CELL("row",B131)-5,,)))</f>
        <v/>
      </c>
    </row>
    <row r="132" spans="2:4" x14ac:dyDescent="0.15">
      <c r="B132" s="32" t="str">
        <f ca="1">IF(ISBLANK(OFFSET(INDIRECT(afpivot!$H$1),CELL("row",B132)-5,,)),"",OFFSET(INDIRECT(afpivot!$H$1),CELL("row",B132)-5,,))</f>
        <v/>
      </c>
      <c r="C132" s="26" t="str">
        <f ca="1">IF(ISBLANK(OFFSET(INDIRECT(afpivot!$H$1),CELL("row",B132)-5,,)),"", GETPIVOTDATA("Sum - AFLaunch",afpivot!$A$1,"Week",OFFSET(INDIRECT(afpivot!$H$1),CELL("row",B132)-5,,)))</f>
        <v/>
      </c>
      <c r="D132" s="26" t="str">
        <f ca="1">IF(ISBLANK(OFFSET(INDIRECT(afpivot!$H$1),CELL("row",B132)-5,,)),"", GETPIVOTDATA("Sum - Download",afpivot!$A$1,"Week",OFFSET(INDIRECT(afpivot!$H$1),CELL("row",B132)-5,,)))</f>
        <v/>
      </c>
    </row>
    <row r="133" spans="2:4" x14ac:dyDescent="0.15">
      <c r="B133" s="32" t="str">
        <f ca="1">IF(ISBLANK(OFFSET(INDIRECT(afpivot!$H$1),CELL("row",B133)-5,,)),"",OFFSET(INDIRECT(afpivot!$H$1),CELL("row",B133)-5,,))</f>
        <v/>
      </c>
      <c r="C133" s="26" t="str">
        <f ca="1">IF(ISBLANK(OFFSET(INDIRECT(afpivot!$H$1),CELL("row",B133)-5,,)),"", GETPIVOTDATA("Sum - AFLaunch",afpivot!$A$1,"Week",OFFSET(INDIRECT(afpivot!$H$1),CELL("row",B133)-5,,)))</f>
        <v/>
      </c>
      <c r="D133" s="26" t="str">
        <f ca="1">IF(ISBLANK(OFFSET(INDIRECT(afpivot!$H$1),CELL("row",B133)-5,,)),"", GETPIVOTDATA("Sum - Download",afpivot!$A$1,"Week",OFFSET(INDIRECT(afpivot!$H$1),CELL("row",B133)-5,,)))</f>
        <v/>
      </c>
    </row>
    <row r="134" spans="2:4" x14ac:dyDescent="0.15">
      <c r="B134" s="32" t="str">
        <f ca="1">IF(ISBLANK(OFFSET(INDIRECT(afpivot!$H$1),CELL("row",B134)-5,,)),"",OFFSET(INDIRECT(afpivot!$H$1),CELL("row",B134)-5,,))</f>
        <v/>
      </c>
      <c r="C134" s="26" t="str">
        <f ca="1">IF(ISBLANK(OFFSET(INDIRECT(afpivot!$H$1),CELL("row",B134)-5,,)),"", GETPIVOTDATA("Sum - AFLaunch",afpivot!$A$1,"Week",OFFSET(INDIRECT(afpivot!$H$1),CELL("row",B134)-5,,)))</f>
        <v/>
      </c>
      <c r="D134" s="26" t="str">
        <f ca="1">IF(ISBLANK(OFFSET(INDIRECT(afpivot!$H$1),CELL("row",B134)-5,,)),"", GETPIVOTDATA("Sum - Download",afpivot!$A$1,"Week",OFFSET(INDIRECT(afpivot!$H$1),CELL("row",B134)-5,,)))</f>
        <v/>
      </c>
    </row>
    <row r="135" spans="2:4" x14ac:dyDescent="0.15">
      <c r="B135" s="32" t="str">
        <f ca="1">IF(ISBLANK(OFFSET(INDIRECT(afpivot!$H$1),CELL("row",B135)-5,,)),"",OFFSET(INDIRECT(afpivot!$H$1),CELL("row",B135)-5,,))</f>
        <v/>
      </c>
      <c r="C135" s="26" t="str">
        <f ca="1">IF(ISBLANK(OFFSET(INDIRECT(afpivot!$H$1),CELL("row",B135)-5,,)),"", GETPIVOTDATA("Sum - AFLaunch",afpivot!$A$1,"Week",OFFSET(INDIRECT(afpivot!$H$1),CELL("row",B135)-5,,)))</f>
        <v/>
      </c>
      <c r="D135" s="26" t="str">
        <f ca="1">IF(ISBLANK(OFFSET(INDIRECT(afpivot!$H$1),CELL("row",B135)-5,,)),"", GETPIVOTDATA("Sum - Download",afpivot!$A$1,"Week",OFFSET(INDIRECT(afpivot!$H$1),CELL("row",B135)-5,,)))</f>
        <v/>
      </c>
    </row>
    <row r="136" spans="2:4" x14ac:dyDescent="0.15">
      <c r="B136" s="32" t="str">
        <f ca="1">IF(ISBLANK(OFFSET(INDIRECT(afpivot!$H$1),CELL("row",B136)-5,,)),"",OFFSET(INDIRECT(afpivot!$H$1),CELL("row",B136)-5,,))</f>
        <v/>
      </c>
      <c r="C136" s="26" t="str">
        <f ca="1">IF(ISBLANK(OFFSET(INDIRECT(afpivot!$H$1),CELL("row",B136)-5,,)),"", GETPIVOTDATA("Sum - AFLaunch",afpivot!$A$1,"Week",OFFSET(INDIRECT(afpivot!$H$1),CELL("row",B136)-5,,)))</f>
        <v/>
      </c>
      <c r="D136" s="26" t="str">
        <f ca="1">IF(ISBLANK(OFFSET(INDIRECT(afpivot!$H$1),CELL("row",B136)-5,,)),"", GETPIVOTDATA("Sum - Download",afpivot!$A$1,"Week",OFFSET(INDIRECT(afpivot!$H$1),CELL("row",B136)-5,,)))</f>
        <v/>
      </c>
    </row>
    <row r="137" spans="2:4" x14ac:dyDescent="0.15">
      <c r="B137" s="32" t="str">
        <f ca="1">IF(ISBLANK(OFFSET(INDIRECT(afpivot!$H$1),CELL("row",B137)-5,,)),"",OFFSET(INDIRECT(afpivot!$H$1),CELL("row",B137)-5,,))</f>
        <v/>
      </c>
      <c r="C137" s="26" t="str">
        <f ca="1">IF(ISBLANK(OFFSET(INDIRECT(afpivot!$H$1),CELL("row",B137)-5,,)),"", GETPIVOTDATA("Sum - AFLaunch",afpivot!$A$1,"Week",OFFSET(INDIRECT(afpivot!$H$1),CELL("row",B137)-5,,)))</f>
        <v/>
      </c>
      <c r="D137" s="26" t="str">
        <f ca="1">IF(ISBLANK(OFFSET(INDIRECT(afpivot!$H$1),CELL("row",B137)-5,,)),"", GETPIVOTDATA("Sum - Download",afpivot!$A$1,"Week",OFFSET(INDIRECT(afpivot!$H$1),CELL("row",B137)-5,,)))</f>
        <v/>
      </c>
    </row>
    <row r="138" spans="2:4" x14ac:dyDescent="0.15">
      <c r="B138" s="32" t="str">
        <f ca="1">IF(ISBLANK(OFFSET(INDIRECT(afpivot!$H$1),CELL("row",B138)-5,,)),"",OFFSET(INDIRECT(afpivot!$H$1),CELL("row",B138)-5,,))</f>
        <v/>
      </c>
      <c r="C138" s="26" t="str">
        <f ca="1">IF(ISBLANK(OFFSET(INDIRECT(afpivot!$H$1),CELL("row",B138)-5,,)),"", GETPIVOTDATA("Sum - AFLaunch",afpivot!$A$1,"Week",OFFSET(INDIRECT(afpivot!$H$1),CELL("row",B138)-5,,)))</f>
        <v/>
      </c>
      <c r="D138" s="26" t="str">
        <f ca="1">IF(ISBLANK(OFFSET(INDIRECT(afpivot!$H$1),CELL("row",B138)-5,,)),"", GETPIVOTDATA("Sum - Download",afpivot!$A$1,"Week",OFFSET(INDIRECT(afpivot!$H$1),CELL("row",B138)-5,,)))</f>
        <v/>
      </c>
    </row>
    <row r="139" spans="2:4" x14ac:dyDescent="0.15">
      <c r="B139" s="32" t="str">
        <f ca="1">IF(ISBLANK(OFFSET(INDIRECT(afpivot!$H$1),CELL("row",B139)-5,,)),"",OFFSET(INDIRECT(afpivot!$H$1),CELL("row",B139)-5,,))</f>
        <v/>
      </c>
      <c r="C139" s="26" t="str">
        <f ca="1">IF(ISBLANK(OFFSET(INDIRECT(afpivot!$H$1),CELL("row",B139)-5,,)),"", GETPIVOTDATA("Sum - AFLaunch",afpivot!$A$1,"Week",OFFSET(INDIRECT(afpivot!$H$1),CELL("row",B139)-5,,)))</f>
        <v/>
      </c>
      <c r="D139" s="26" t="str">
        <f ca="1">IF(ISBLANK(OFFSET(INDIRECT(afpivot!$H$1),CELL("row",B139)-5,,)),"", GETPIVOTDATA("Sum - Download",afpivot!$A$1,"Week",OFFSET(INDIRECT(afpivot!$H$1),CELL("row",B139)-5,,)))</f>
        <v/>
      </c>
    </row>
    <row r="140" spans="2:4" x14ac:dyDescent="0.15">
      <c r="B140" s="32" t="str">
        <f ca="1">IF(ISBLANK(OFFSET(INDIRECT(afpivot!$H$1),CELL("row",B140)-5,,)),"",OFFSET(INDIRECT(afpivot!$H$1),CELL("row",B140)-5,,))</f>
        <v/>
      </c>
      <c r="C140" s="26" t="str">
        <f ca="1">IF(ISBLANK(OFFSET(INDIRECT(afpivot!$H$1),CELL("row",B140)-5,,)),"", GETPIVOTDATA("Sum - AFLaunch",afpivot!$A$1,"Week",OFFSET(INDIRECT(afpivot!$H$1),CELL("row",B140)-5,,)))</f>
        <v/>
      </c>
      <c r="D140" s="26" t="str">
        <f ca="1">IF(ISBLANK(OFFSET(INDIRECT(afpivot!$H$1),CELL("row",B140)-5,,)),"", GETPIVOTDATA("Sum - Download",afpivot!$A$1,"Week",OFFSET(INDIRECT(afpivot!$H$1),CELL("row",B140)-5,,)))</f>
        <v/>
      </c>
    </row>
    <row r="141" spans="2:4" x14ac:dyDescent="0.15">
      <c r="B141" s="32" t="str">
        <f ca="1">IF(ISBLANK(OFFSET(INDIRECT(afpivot!$H$1),CELL("row",B141)-5,,)),"",OFFSET(INDIRECT(afpivot!$H$1),CELL("row",B141)-5,,))</f>
        <v/>
      </c>
      <c r="C141" s="26" t="str">
        <f ca="1">IF(ISBLANK(OFFSET(INDIRECT(afpivot!$H$1),CELL("row",B141)-5,,)),"", GETPIVOTDATA("Sum - AFLaunch",afpivot!$A$1,"Week",OFFSET(INDIRECT(afpivot!$H$1),CELL("row",B141)-5,,)))</f>
        <v/>
      </c>
      <c r="D141" s="26" t="str">
        <f ca="1">IF(ISBLANK(OFFSET(INDIRECT(afpivot!$H$1),CELL("row",B141)-5,,)),"", GETPIVOTDATA("Sum - Download",afpivot!$A$1,"Week",OFFSET(INDIRECT(afpivot!$H$1),CELL("row",B141)-5,,)))</f>
        <v/>
      </c>
    </row>
    <row r="142" spans="2:4" x14ac:dyDescent="0.15">
      <c r="B142" s="32" t="str">
        <f ca="1">IF(ISBLANK(OFFSET(INDIRECT(afpivot!$H$1),CELL("row",B142)-5,,)),"",OFFSET(INDIRECT(afpivot!$H$1),CELL("row",B142)-5,,))</f>
        <v/>
      </c>
      <c r="C142" s="26" t="str">
        <f ca="1">IF(ISBLANK(OFFSET(INDIRECT(afpivot!$H$1),CELL("row",B142)-5,,)),"", GETPIVOTDATA("Sum - AFLaunch",afpivot!$A$1,"Week",OFFSET(INDIRECT(afpivot!$H$1),CELL("row",B142)-5,,)))</f>
        <v/>
      </c>
      <c r="D142" s="26" t="str">
        <f ca="1">IF(ISBLANK(OFFSET(INDIRECT(afpivot!$H$1),CELL("row",B142)-5,,)),"", GETPIVOTDATA("Sum - Download",afpivot!$A$1,"Week",OFFSET(INDIRECT(afpivot!$H$1),CELL("row",B142)-5,,)))</f>
        <v/>
      </c>
    </row>
    <row r="143" spans="2:4" x14ac:dyDescent="0.15">
      <c r="B143" s="32" t="str">
        <f ca="1">IF(ISBLANK(OFFSET(INDIRECT(afpivot!$H$1),CELL("row",B143)-5,,)),"",OFFSET(INDIRECT(afpivot!$H$1),CELL("row",B143)-5,,))</f>
        <v/>
      </c>
      <c r="C143" s="26" t="str">
        <f ca="1">IF(ISBLANK(OFFSET(INDIRECT(afpivot!$H$1),CELL("row",B143)-5,,)),"", GETPIVOTDATA("Sum - AFLaunch",afpivot!$A$1,"Week",OFFSET(INDIRECT(afpivot!$H$1),CELL("row",B143)-5,,)))</f>
        <v/>
      </c>
      <c r="D143" s="26" t="str">
        <f ca="1">IF(ISBLANK(OFFSET(INDIRECT(afpivot!$H$1),CELL("row",B143)-5,,)),"", GETPIVOTDATA("Sum - Download",afpivot!$A$1,"Week",OFFSET(INDIRECT(afpivot!$H$1),CELL("row",B143)-5,,)))</f>
        <v/>
      </c>
    </row>
    <row r="144" spans="2:4" x14ac:dyDescent="0.15">
      <c r="B144" s="32" t="str">
        <f ca="1">IF(ISBLANK(OFFSET(INDIRECT(afpivot!$H$1),CELL("row",B144)-5,,)),"",OFFSET(INDIRECT(afpivot!$H$1),CELL("row",B144)-5,,))</f>
        <v/>
      </c>
      <c r="C144" s="26" t="str">
        <f ca="1">IF(ISBLANK(OFFSET(INDIRECT(afpivot!$H$1),CELL("row",B144)-5,,)),"", GETPIVOTDATA("Sum - AFLaunch",afpivot!$A$1,"Week",OFFSET(INDIRECT(afpivot!$H$1),CELL("row",B144)-5,,)))</f>
        <v/>
      </c>
      <c r="D144" s="26" t="str">
        <f ca="1">IF(ISBLANK(OFFSET(INDIRECT(afpivot!$H$1),CELL("row",B144)-5,,)),"", GETPIVOTDATA("Sum - Download",afpivot!$A$1,"Week",OFFSET(INDIRECT(afpivot!$H$1),CELL("row",B144)-5,,)))</f>
        <v/>
      </c>
    </row>
    <row r="145" spans="2:4" x14ac:dyDescent="0.15">
      <c r="B145" s="32" t="str">
        <f ca="1">IF(ISBLANK(OFFSET(INDIRECT(afpivot!$H$1),CELL("row",B145)-5,,)),"",OFFSET(INDIRECT(afpivot!$H$1),CELL("row",B145)-5,,))</f>
        <v/>
      </c>
      <c r="C145" s="26" t="str">
        <f ca="1">IF(ISBLANK(OFFSET(INDIRECT(afpivot!$H$1),CELL("row",B145)-5,,)),"", GETPIVOTDATA("Sum - AFLaunch",afpivot!$A$1,"Week",OFFSET(INDIRECT(afpivot!$H$1),CELL("row",B145)-5,,)))</f>
        <v/>
      </c>
      <c r="D145" s="26" t="str">
        <f ca="1">IF(ISBLANK(OFFSET(INDIRECT(afpivot!$H$1),CELL("row",B145)-5,,)),"", GETPIVOTDATA("Sum - Download",afpivot!$A$1,"Week",OFFSET(INDIRECT(afpivot!$H$1),CELL("row",B145)-5,,)))</f>
        <v/>
      </c>
    </row>
    <row r="146" spans="2:4" x14ac:dyDescent="0.15">
      <c r="B146" s="32" t="str">
        <f ca="1">IF(ISBLANK(OFFSET(INDIRECT(afpivot!$H$1),CELL("row",B146)-5,,)),"",OFFSET(INDIRECT(afpivot!$H$1),CELL("row",B146)-5,,))</f>
        <v/>
      </c>
      <c r="C146" s="26" t="str">
        <f ca="1">IF(ISBLANK(OFFSET(INDIRECT(afpivot!$H$1),CELL("row",B146)-5,,)),"", GETPIVOTDATA("Sum - AFLaunch",afpivot!$A$1,"Week",OFFSET(INDIRECT(afpivot!$H$1),CELL("row",B146)-5,,)))</f>
        <v/>
      </c>
      <c r="D146" s="26" t="str">
        <f ca="1">IF(ISBLANK(OFFSET(INDIRECT(afpivot!$H$1),CELL("row",B146)-5,,)),"", GETPIVOTDATA("Sum - Download",afpivot!$A$1,"Week",OFFSET(INDIRECT(afpivot!$H$1),CELL("row",B146)-5,,)))</f>
        <v/>
      </c>
    </row>
    <row r="147" spans="2:4" x14ac:dyDescent="0.15">
      <c r="B147" s="32" t="str">
        <f ca="1">IF(ISBLANK(OFFSET(INDIRECT(afpivot!$H$1),CELL("row",B147)-5,,)),"",OFFSET(INDIRECT(afpivot!$H$1),CELL("row",B147)-5,,))</f>
        <v/>
      </c>
      <c r="C147" s="26" t="str">
        <f ca="1">IF(ISBLANK(OFFSET(INDIRECT(afpivot!$H$1),CELL("row",B147)-5,,)),"", GETPIVOTDATA("Sum - AFLaunch",afpivot!$A$1,"Week",OFFSET(INDIRECT(afpivot!$H$1),CELL("row",B147)-5,,)))</f>
        <v/>
      </c>
      <c r="D147" s="26" t="str">
        <f ca="1">IF(ISBLANK(OFFSET(INDIRECT(afpivot!$H$1),CELL("row",B147)-5,,)),"", GETPIVOTDATA("Sum - Download",afpivot!$A$1,"Week",OFFSET(INDIRECT(afpivot!$H$1),CELL("row",B147)-5,,)))</f>
        <v/>
      </c>
    </row>
    <row r="148" spans="2:4" x14ac:dyDescent="0.15">
      <c r="B148" s="32" t="str">
        <f ca="1">IF(ISBLANK(OFFSET(INDIRECT(afpivot!$H$1),CELL("row",B148)-5,,)),"",OFFSET(INDIRECT(afpivot!$H$1),CELL("row",B148)-5,,))</f>
        <v/>
      </c>
      <c r="C148" s="26" t="str">
        <f ca="1">IF(ISBLANK(OFFSET(INDIRECT(afpivot!$H$1),CELL("row",B148)-5,,)),"", GETPIVOTDATA("Sum - AFLaunch",afpivot!$A$1,"Week",OFFSET(INDIRECT(afpivot!$H$1),CELL("row",B148)-5,,)))</f>
        <v/>
      </c>
      <c r="D148" s="26" t="str">
        <f ca="1">IF(ISBLANK(OFFSET(INDIRECT(afpivot!$H$1),CELL("row",B148)-5,,)),"", GETPIVOTDATA("Sum - Download",afpivot!$A$1,"Week",OFFSET(INDIRECT(afpivot!$H$1),CELL("row",B148)-5,,)))</f>
        <v/>
      </c>
    </row>
    <row r="149" spans="2:4" x14ac:dyDescent="0.15">
      <c r="B149" s="32" t="str">
        <f ca="1">IF(ISBLANK(OFFSET(INDIRECT(afpivot!$H$1),CELL("row",B149)-5,,)),"",OFFSET(INDIRECT(afpivot!$H$1),CELL("row",B149)-5,,))</f>
        <v/>
      </c>
      <c r="C149" s="26" t="str">
        <f ca="1">IF(ISBLANK(OFFSET(INDIRECT(afpivot!$H$1),CELL("row",B149)-5,,)),"", GETPIVOTDATA("Sum - AFLaunch",afpivot!$A$1,"Week",OFFSET(INDIRECT(afpivot!$H$1),CELL("row",B149)-5,,)))</f>
        <v/>
      </c>
      <c r="D149" s="26" t="str">
        <f ca="1">IF(ISBLANK(OFFSET(INDIRECT(afpivot!$H$1),CELL("row",B149)-5,,)),"", GETPIVOTDATA("Sum - Download",afpivot!$A$1,"Week",OFFSET(INDIRECT(afpivot!$H$1),CELL("row",B149)-5,,)))</f>
        <v/>
      </c>
    </row>
    <row r="150" spans="2:4" x14ac:dyDescent="0.15">
      <c r="B150" s="32" t="str">
        <f ca="1">IF(ISBLANK(OFFSET(INDIRECT(afpivot!$H$1),CELL("row",B150)-5,,)),"",OFFSET(INDIRECT(afpivot!$H$1),CELL("row",B150)-5,,))</f>
        <v/>
      </c>
      <c r="C150" s="26" t="str">
        <f ca="1">IF(ISBLANK(OFFSET(INDIRECT(afpivot!$H$1),CELL("row",B150)-5,,)),"", GETPIVOTDATA("Sum - AFLaunch",afpivot!$A$1,"Week",OFFSET(INDIRECT(afpivot!$H$1),CELL("row",B150)-5,,)))</f>
        <v/>
      </c>
      <c r="D150" s="26" t="str">
        <f ca="1">IF(ISBLANK(OFFSET(INDIRECT(afpivot!$H$1),CELL("row",B150)-5,,)),"", GETPIVOTDATA("Sum - Download",afpivot!$A$1,"Week",OFFSET(INDIRECT(afpivot!$H$1),CELL("row",B150)-5,,)))</f>
        <v/>
      </c>
    </row>
    <row r="151" spans="2:4" x14ac:dyDescent="0.15">
      <c r="B151" s="32" t="str">
        <f ca="1">IF(ISBLANK(OFFSET(INDIRECT(afpivot!$H$1),CELL("row",B151)-5,,)),"",OFFSET(INDIRECT(afpivot!$H$1),CELL("row",B151)-5,,))</f>
        <v/>
      </c>
      <c r="C151" s="26" t="str">
        <f ca="1">IF(ISBLANK(OFFSET(INDIRECT(afpivot!$H$1),CELL("row",B151)-5,,)),"", GETPIVOTDATA("Sum - AFLaunch",afpivot!$A$1,"Week",OFFSET(INDIRECT(afpivot!$H$1),CELL("row",B151)-5,,)))</f>
        <v/>
      </c>
      <c r="D151" s="26" t="str">
        <f ca="1">IF(ISBLANK(OFFSET(INDIRECT(afpivot!$H$1),CELL("row",B151)-5,,)),"", GETPIVOTDATA("Sum - Download",afpivot!$A$1,"Week",OFFSET(INDIRECT(afpivot!$H$1),CELL("row",B151)-5,,)))</f>
        <v/>
      </c>
    </row>
    <row r="152" spans="2:4" x14ac:dyDescent="0.15">
      <c r="B152" s="32" t="str">
        <f ca="1">IF(ISBLANK(OFFSET(INDIRECT(afpivot!$H$1),CELL("row",B152)-5,,)),"",OFFSET(INDIRECT(afpivot!$H$1),CELL("row",B152)-5,,))</f>
        <v/>
      </c>
      <c r="C152" s="26" t="str">
        <f ca="1">IF(ISBLANK(OFFSET(INDIRECT(afpivot!$H$1),CELL("row",B152)-5,,)),"", GETPIVOTDATA("Sum - AFLaunch",afpivot!$A$1,"Week",OFFSET(INDIRECT(afpivot!$H$1),CELL("row",B152)-5,,)))</f>
        <v/>
      </c>
      <c r="D152" s="26" t="str">
        <f ca="1">IF(ISBLANK(OFFSET(INDIRECT(afpivot!$H$1),CELL("row",B152)-5,,)),"", GETPIVOTDATA("Sum - Download",afpivot!$A$1,"Week",OFFSET(INDIRECT(afpivot!$H$1),CELL("row",B152)-5,,)))</f>
        <v/>
      </c>
    </row>
    <row r="153" spans="2:4" x14ac:dyDescent="0.15">
      <c r="B153" s="32" t="str">
        <f ca="1">IF(ISBLANK(OFFSET(INDIRECT(afpivot!$H$1),CELL("row",B153)-5,,)),"",OFFSET(INDIRECT(afpivot!$H$1),CELL("row",B153)-5,,))</f>
        <v/>
      </c>
      <c r="C153" s="26" t="str">
        <f ca="1">IF(ISBLANK(OFFSET(INDIRECT(afpivot!$H$1),CELL("row",B153)-5,,)),"", GETPIVOTDATA("Sum - AFLaunch",afpivot!$A$1,"Week",OFFSET(INDIRECT(afpivot!$H$1),CELL("row",B153)-5,,)))</f>
        <v/>
      </c>
      <c r="D153" s="26" t="str">
        <f ca="1">IF(ISBLANK(OFFSET(INDIRECT(afpivot!$H$1),CELL("row",B153)-5,,)),"", GETPIVOTDATA("Sum - Download",afpivot!$A$1,"Week",OFFSET(INDIRECT(afpivot!$H$1),CELL("row",B153)-5,,)))</f>
        <v/>
      </c>
    </row>
    <row r="154" spans="2:4" x14ac:dyDescent="0.15">
      <c r="B154" s="32" t="str">
        <f ca="1">IF(ISBLANK(OFFSET(INDIRECT(afpivot!$H$1),CELL("row",B154)-5,,)),"",OFFSET(INDIRECT(afpivot!$H$1),CELL("row",B154)-5,,))</f>
        <v/>
      </c>
      <c r="C154" s="26" t="str">
        <f ca="1">IF(ISBLANK(OFFSET(INDIRECT(afpivot!$H$1),CELL("row",B154)-5,,)),"", GETPIVOTDATA("Sum - AFLaunch",afpivot!$A$1,"Week",OFFSET(INDIRECT(afpivot!$H$1),CELL("row",B154)-5,,)))</f>
        <v/>
      </c>
      <c r="D154" s="26" t="str">
        <f ca="1">IF(ISBLANK(OFFSET(INDIRECT(afpivot!$H$1),CELL("row",B154)-5,,)),"", GETPIVOTDATA("Sum - Download",afpivot!$A$1,"Week",OFFSET(INDIRECT(afpivot!$H$1),CELL("row",B154)-5,,)))</f>
        <v/>
      </c>
    </row>
    <row r="155" spans="2:4" x14ac:dyDescent="0.15">
      <c r="B155" s="32" t="str">
        <f ca="1">IF(ISBLANK(OFFSET(INDIRECT(afpivot!$H$1),CELL("row",B155)-5,,)),"",OFFSET(INDIRECT(afpivot!$H$1),CELL("row",B155)-5,,))</f>
        <v/>
      </c>
      <c r="C155" s="26" t="str">
        <f ca="1">IF(ISBLANK(OFFSET(INDIRECT(afpivot!$H$1),CELL("row",B155)-5,,)),"", GETPIVOTDATA("Sum - AFLaunch",afpivot!$A$1,"Week",OFFSET(INDIRECT(afpivot!$H$1),CELL("row",B155)-5,,)))</f>
        <v/>
      </c>
      <c r="D155" s="26" t="str">
        <f ca="1">IF(ISBLANK(OFFSET(INDIRECT(afpivot!$H$1),CELL("row",B155)-5,,)),"", GETPIVOTDATA("Sum - Download",afpivot!$A$1,"Week",OFFSET(INDIRECT(afpivot!$H$1),CELL("row",B155)-5,,)))</f>
        <v/>
      </c>
    </row>
    <row r="156" spans="2:4" x14ac:dyDescent="0.15">
      <c r="B156" s="32" t="str">
        <f ca="1">IF(ISBLANK(OFFSET(INDIRECT(afpivot!$H$1),CELL("row",B156)-5,,)),"",OFFSET(INDIRECT(afpivot!$H$1),CELL("row",B156)-5,,))</f>
        <v/>
      </c>
      <c r="C156" s="26" t="str">
        <f ca="1">IF(ISBLANK(OFFSET(INDIRECT(afpivot!$H$1),CELL("row",B156)-5,,)),"", GETPIVOTDATA("Sum - AFLaunch",afpivot!$A$1,"Week",OFFSET(INDIRECT(afpivot!$H$1),CELL("row",B156)-5,,)))</f>
        <v/>
      </c>
      <c r="D156" s="26" t="str">
        <f ca="1">IF(ISBLANK(OFFSET(INDIRECT(afpivot!$H$1),CELL("row",B156)-5,,)),"", GETPIVOTDATA("Sum - Download",afpivot!$A$1,"Week",OFFSET(INDIRECT(afpivot!$H$1),CELL("row",B156)-5,,)))</f>
        <v/>
      </c>
    </row>
    <row r="157" spans="2:4" x14ac:dyDescent="0.15">
      <c r="B157" s="32" t="str">
        <f ca="1">IF(ISBLANK(OFFSET(INDIRECT(afpivot!$H$1),CELL("row",B157)-5,,)),"",OFFSET(INDIRECT(afpivot!$H$1),CELL("row",B157)-5,,))</f>
        <v/>
      </c>
      <c r="C157" s="26" t="str">
        <f ca="1">IF(ISBLANK(OFFSET(INDIRECT(afpivot!$H$1),CELL("row",B157)-5,,)),"", GETPIVOTDATA("Sum - AFLaunch",afpivot!$A$1,"Week",OFFSET(INDIRECT(afpivot!$H$1),CELL("row",B157)-5,,)))</f>
        <v/>
      </c>
      <c r="D157" s="26" t="str">
        <f ca="1">IF(ISBLANK(OFFSET(INDIRECT(afpivot!$H$1),CELL("row",B157)-5,,)),"", GETPIVOTDATA("Sum - Download",afpivot!$A$1,"Week",OFFSET(INDIRECT(afpivot!$H$1),CELL("row",B157)-5,,)))</f>
        <v/>
      </c>
    </row>
    <row r="158" spans="2:4" x14ac:dyDescent="0.15">
      <c r="B158" s="32" t="str">
        <f ca="1">IF(ISBLANK(OFFSET(INDIRECT(afpivot!$H$1),CELL("row",B158)-5,,)),"",OFFSET(INDIRECT(afpivot!$H$1),CELL("row",B158)-5,,))</f>
        <v/>
      </c>
      <c r="C158" s="26" t="str">
        <f ca="1">IF(ISBLANK(OFFSET(INDIRECT(afpivot!$H$1),CELL("row",B158)-5,,)),"", GETPIVOTDATA("Sum - AFLaunch",afpivot!$A$1,"Week",OFFSET(INDIRECT(afpivot!$H$1),CELL("row",B158)-5,,)))</f>
        <v/>
      </c>
      <c r="D158" s="26" t="str">
        <f ca="1">IF(ISBLANK(OFFSET(INDIRECT(afpivot!$H$1),CELL("row",B158)-5,,)),"", GETPIVOTDATA("Sum - Download",afpivot!$A$1,"Week",OFFSET(INDIRECT(afpivot!$H$1),CELL("row",B158)-5,,)))</f>
        <v/>
      </c>
    </row>
    <row r="159" spans="2:4" x14ac:dyDescent="0.15">
      <c r="B159" s="32" t="str">
        <f ca="1">IF(ISBLANK(OFFSET(INDIRECT(afpivot!$H$1),CELL("row",B159)-5,,)),"",OFFSET(INDIRECT(afpivot!$H$1),CELL("row",B159)-5,,))</f>
        <v/>
      </c>
      <c r="C159" s="26" t="str">
        <f ca="1">IF(ISBLANK(OFFSET(INDIRECT(afpivot!$H$1),CELL("row",B159)-5,,)),"", GETPIVOTDATA("Sum - AFLaunch",afpivot!$A$1,"Week",OFFSET(INDIRECT(afpivot!$H$1),CELL("row",B159)-5,,)))</f>
        <v/>
      </c>
      <c r="D159" s="26" t="str">
        <f ca="1">IF(ISBLANK(OFFSET(INDIRECT(afpivot!$H$1),CELL("row",B159)-5,,)),"", GETPIVOTDATA("Sum - Download",afpivot!$A$1,"Week",OFFSET(INDIRECT(afpivot!$H$1),CELL("row",B159)-5,,)))</f>
        <v/>
      </c>
    </row>
    <row r="160" spans="2:4" x14ac:dyDescent="0.15">
      <c r="B160" s="32" t="str">
        <f ca="1">IF(ISBLANK(OFFSET(INDIRECT(afpivot!$H$1),CELL("row",B160)-5,,)),"",OFFSET(INDIRECT(afpivot!$H$1),CELL("row",B160)-5,,))</f>
        <v/>
      </c>
      <c r="C160" s="26" t="str">
        <f ca="1">IF(ISBLANK(OFFSET(INDIRECT(afpivot!$H$1),CELL("row",B160)-5,,)),"", GETPIVOTDATA("Sum - AFLaunch",afpivot!$A$1,"Week",OFFSET(INDIRECT(afpivot!$H$1),CELL("row",B160)-5,,)))</f>
        <v/>
      </c>
      <c r="D160" s="26" t="str">
        <f ca="1">IF(ISBLANK(OFFSET(INDIRECT(afpivot!$H$1),CELL("row",B160)-5,,)),"", GETPIVOTDATA("Sum - Download",afpivot!$A$1,"Week",OFFSET(INDIRECT(afpivot!$H$1),CELL("row",B160)-5,,)))</f>
        <v/>
      </c>
    </row>
    <row r="161" spans="2:4" x14ac:dyDescent="0.15">
      <c r="B161" s="32" t="str">
        <f ca="1">IF(ISBLANK(OFFSET(INDIRECT(afpivot!$H$1),CELL("row",B161)-5,,)),"",OFFSET(INDIRECT(afpivot!$H$1),CELL("row",B161)-5,,))</f>
        <v/>
      </c>
      <c r="C161" s="26" t="str">
        <f ca="1">IF(ISBLANK(OFFSET(INDIRECT(afpivot!$H$1),CELL("row",B161)-5,,)),"", GETPIVOTDATA("Sum - AFLaunch",afpivot!$A$1,"Week",OFFSET(INDIRECT(afpivot!$H$1),CELL("row",B161)-5,,)))</f>
        <v/>
      </c>
      <c r="D161" s="26" t="str">
        <f ca="1">IF(ISBLANK(OFFSET(INDIRECT(afpivot!$H$1),CELL("row",B161)-5,,)),"", GETPIVOTDATA("Sum - Download",afpivot!$A$1,"Week",OFFSET(INDIRECT(afpivot!$H$1),CELL("row",B161)-5,,)))</f>
        <v/>
      </c>
    </row>
    <row r="162" spans="2:4" x14ac:dyDescent="0.15">
      <c r="B162" s="32" t="str">
        <f ca="1">IF(ISBLANK(OFFSET(INDIRECT(afpivot!$H$1),CELL("row",B162)-5,,)),"",OFFSET(INDIRECT(afpivot!$H$1),CELL("row",B162)-5,,))</f>
        <v/>
      </c>
      <c r="C162" s="26" t="str">
        <f ca="1">IF(ISBLANK(OFFSET(INDIRECT(afpivot!$H$1),CELL("row",B162)-5,,)),"", GETPIVOTDATA("Sum - AFLaunch",afpivot!$A$1,"Week",OFFSET(INDIRECT(afpivot!$H$1),CELL("row",B162)-5,,)))</f>
        <v/>
      </c>
      <c r="D162" s="26" t="str">
        <f ca="1">IF(ISBLANK(OFFSET(INDIRECT(afpivot!$H$1),CELL("row",B162)-5,,)),"", GETPIVOTDATA("Sum - Download",afpivot!$A$1,"Week",OFFSET(INDIRECT(afpivot!$H$1),CELL("row",B162)-5,,)))</f>
        <v/>
      </c>
    </row>
    <row r="163" spans="2:4" x14ac:dyDescent="0.15">
      <c r="B163" s="32" t="str">
        <f ca="1">IF(ISBLANK(OFFSET(INDIRECT(afpivot!$H$1),CELL("row",B163)-5,,)),"",OFFSET(INDIRECT(afpivot!$H$1),CELL("row",B163)-5,,))</f>
        <v/>
      </c>
      <c r="C163" s="26" t="str">
        <f ca="1">IF(ISBLANK(OFFSET(INDIRECT(afpivot!$H$1),CELL("row",B163)-5,,)),"", GETPIVOTDATA("Sum - AFLaunch",afpivot!$A$1,"Week",OFFSET(INDIRECT(afpivot!$H$1),CELL("row",B163)-5,,)))</f>
        <v/>
      </c>
      <c r="D163" s="26" t="str">
        <f ca="1">IF(ISBLANK(OFFSET(INDIRECT(afpivot!$H$1),CELL("row",B163)-5,,)),"", GETPIVOTDATA("Sum - Download",afpivot!$A$1,"Week",OFFSET(INDIRECT(afpivot!$H$1),CELL("row",B163)-5,,)))</f>
        <v/>
      </c>
    </row>
    <row r="164" spans="2:4" x14ac:dyDescent="0.15">
      <c r="B164" s="32" t="str">
        <f ca="1">IF(ISBLANK(OFFSET(INDIRECT(afpivot!$H$1),CELL("row",B164)-5,,)),"",OFFSET(INDIRECT(afpivot!$H$1),CELL("row",B164)-5,,))</f>
        <v/>
      </c>
      <c r="C164" s="26" t="str">
        <f ca="1">IF(ISBLANK(OFFSET(INDIRECT(afpivot!$H$1),CELL("row",B164)-5,,)),"", GETPIVOTDATA("Sum - AFLaunch",afpivot!$A$1,"Week",OFFSET(INDIRECT(afpivot!$H$1),CELL("row",B164)-5,,)))</f>
        <v/>
      </c>
      <c r="D164" s="26" t="str">
        <f ca="1">IF(ISBLANK(OFFSET(INDIRECT(afpivot!$H$1),CELL("row",B164)-5,,)),"", GETPIVOTDATA("Sum - Download",afpivot!$A$1,"Week",OFFSET(INDIRECT(afpivot!$H$1),CELL("row",B164)-5,,)))</f>
        <v/>
      </c>
    </row>
    <row r="165" spans="2:4" x14ac:dyDescent="0.15">
      <c r="B165" s="32" t="str">
        <f ca="1">IF(ISBLANK(OFFSET(INDIRECT(afpivot!$H$1),CELL("row",B165)-5,,)),"",OFFSET(INDIRECT(afpivot!$H$1),CELL("row",B165)-5,,))</f>
        <v/>
      </c>
      <c r="C165" s="26" t="str">
        <f ca="1">IF(ISBLANK(OFFSET(INDIRECT(afpivot!$H$1),CELL("row",B165)-5,,)),"", GETPIVOTDATA("Sum - AFLaunch",afpivot!$A$1,"Week",OFFSET(INDIRECT(afpivot!$H$1),CELL("row",B165)-5,,)))</f>
        <v/>
      </c>
      <c r="D165" s="26" t="str">
        <f ca="1">IF(ISBLANK(OFFSET(INDIRECT(afpivot!$H$1),CELL("row",B165)-5,,)),"", GETPIVOTDATA("Sum - Download",afpivot!$A$1,"Week",OFFSET(INDIRECT(afpivot!$H$1),CELL("row",B165)-5,,)))</f>
        <v/>
      </c>
    </row>
    <row r="166" spans="2:4" x14ac:dyDescent="0.15">
      <c r="B166" s="32" t="str">
        <f ca="1">IF(ISBLANK(OFFSET(INDIRECT(afpivot!$H$1),CELL("row",B166)-5,,)),"",OFFSET(INDIRECT(afpivot!$H$1),CELL("row",B166)-5,,))</f>
        <v/>
      </c>
      <c r="C166" s="26" t="str">
        <f ca="1">IF(ISBLANK(OFFSET(INDIRECT(afpivot!$H$1),CELL("row",B166)-5,,)),"", GETPIVOTDATA("Sum - AFLaunch",afpivot!$A$1,"Week",OFFSET(INDIRECT(afpivot!$H$1),CELL("row",B166)-5,,)))</f>
        <v/>
      </c>
      <c r="D166" s="26" t="str">
        <f ca="1">IF(ISBLANK(OFFSET(INDIRECT(afpivot!$H$1),CELL("row",B166)-5,,)),"", GETPIVOTDATA("Sum - Download",afpivot!$A$1,"Week",OFFSET(INDIRECT(afpivot!$H$1),CELL("row",B166)-5,,)))</f>
        <v/>
      </c>
    </row>
    <row r="167" spans="2:4" x14ac:dyDescent="0.15">
      <c r="B167" s="32" t="str">
        <f ca="1">IF(ISBLANK(OFFSET(INDIRECT(afpivot!$H$1),CELL("row",B167)-5,,)),"",OFFSET(INDIRECT(afpivot!$H$1),CELL("row",B167)-5,,))</f>
        <v/>
      </c>
      <c r="C167" s="26" t="str">
        <f ca="1">IF(ISBLANK(OFFSET(INDIRECT(afpivot!$H$1),CELL("row",B167)-5,,)),"", GETPIVOTDATA("Sum - AFLaunch",afpivot!$A$1,"Week",OFFSET(INDIRECT(afpivot!$H$1),CELL("row",B167)-5,,)))</f>
        <v/>
      </c>
      <c r="D167" s="26" t="str">
        <f ca="1">IF(ISBLANK(OFFSET(INDIRECT(afpivot!$H$1),CELL("row",B167)-5,,)),"", GETPIVOTDATA("Sum - Download",afpivot!$A$1,"Week",OFFSET(INDIRECT(afpivot!$H$1),CELL("row",B167)-5,,)))</f>
        <v/>
      </c>
    </row>
    <row r="168" spans="2:4" x14ac:dyDescent="0.15">
      <c r="B168" s="32" t="str">
        <f ca="1">IF(ISBLANK(OFFSET(INDIRECT(afpivot!$H$1),CELL("row",B168)-5,,)),"",OFFSET(INDIRECT(afpivot!$H$1),CELL("row",B168)-5,,))</f>
        <v/>
      </c>
      <c r="C168" s="26" t="str">
        <f ca="1">IF(ISBLANK(OFFSET(INDIRECT(afpivot!$H$1),CELL("row",B168)-5,,)),"", GETPIVOTDATA("Sum - AFLaunch",afpivot!$A$1,"Week",OFFSET(INDIRECT(afpivot!$H$1),CELL("row",B168)-5,,)))</f>
        <v/>
      </c>
      <c r="D168" s="26" t="str">
        <f ca="1">IF(ISBLANK(OFFSET(INDIRECT(afpivot!$H$1),CELL("row",B168)-5,,)),"", GETPIVOTDATA("Sum - Download",afpivot!$A$1,"Week",OFFSET(INDIRECT(afpivot!$H$1),CELL("row",B168)-5,,)))</f>
        <v/>
      </c>
    </row>
    <row r="169" spans="2:4" x14ac:dyDescent="0.15">
      <c r="B169" s="32" t="str">
        <f ca="1">IF(ISBLANK(OFFSET(INDIRECT(afpivot!$H$1),CELL("row",B169)-5,,)),"",OFFSET(INDIRECT(afpivot!$H$1),CELL("row",B169)-5,,))</f>
        <v/>
      </c>
      <c r="C169" s="26" t="str">
        <f ca="1">IF(ISBLANK(OFFSET(INDIRECT(afpivot!$H$1),CELL("row",B169)-5,,)),"", GETPIVOTDATA("Sum - AFLaunch",afpivot!$A$1,"Week",OFFSET(INDIRECT(afpivot!$H$1),CELL("row",B169)-5,,)))</f>
        <v/>
      </c>
      <c r="D169" s="26" t="str">
        <f ca="1">IF(ISBLANK(OFFSET(INDIRECT(afpivot!$H$1),CELL("row",B169)-5,,)),"", GETPIVOTDATA("Sum - Download",afpivot!$A$1,"Week",OFFSET(INDIRECT(afpivot!$H$1),CELL("row",B169)-5,,)))</f>
        <v/>
      </c>
    </row>
    <row r="170" spans="2:4" x14ac:dyDescent="0.15">
      <c r="B170" s="32" t="str">
        <f ca="1">IF(ISBLANK(OFFSET(INDIRECT(afpivot!$H$1),CELL("row",B170)-5,,)),"",OFFSET(INDIRECT(afpivot!$H$1),CELL("row",B170)-5,,))</f>
        <v/>
      </c>
      <c r="C170" s="26" t="str">
        <f ca="1">IF(ISBLANK(OFFSET(INDIRECT(afpivot!$H$1),CELL("row",B170)-5,,)),"", GETPIVOTDATA("Sum - AFLaunch",afpivot!$A$1,"Week",OFFSET(INDIRECT(afpivot!$H$1),CELL("row",B170)-5,,)))</f>
        <v/>
      </c>
      <c r="D170" s="26" t="str">
        <f ca="1">IF(ISBLANK(OFFSET(INDIRECT(afpivot!$H$1),CELL("row",B170)-5,,)),"", GETPIVOTDATA("Sum - Download",afpivot!$A$1,"Week",OFFSET(INDIRECT(afpivot!$H$1),CELL("row",B170)-5,,)))</f>
        <v/>
      </c>
    </row>
    <row r="171" spans="2:4" x14ac:dyDescent="0.15">
      <c r="B171" s="32" t="str">
        <f ca="1">IF(ISBLANK(OFFSET(INDIRECT(afpivot!$H$1),CELL("row",B171)-5,,)),"",OFFSET(INDIRECT(afpivot!$H$1),CELL("row",B171)-5,,))</f>
        <v/>
      </c>
      <c r="C171" s="26" t="str">
        <f ca="1">IF(ISBLANK(OFFSET(INDIRECT(afpivot!$H$1),CELL("row",B171)-5,,)),"", GETPIVOTDATA("Sum - AFLaunch",afpivot!$A$1,"Week",OFFSET(INDIRECT(afpivot!$H$1),CELL("row",B171)-5,,)))</f>
        <v/>
      </c>
      <c r="D171" s="26" t="str">
        <f ca="1">IF(ISBLANK(OFFSET(INDIRECT(afpivot!$H$1),CELL("row",B171)-5,,)),"", GETPIVOTDATA("Sum - Download",afpivot!$A$1,"Week",OFFSET(INDIRECT(afpivot!$H$1),CELL("row",B171)-5,,)))</f>
        <v/>
      </c>
    </row>
    <row r="172" spans="2:4" x14ac:dyDescent="0.15">
      <c r="B172" s="32" t="str">
        <f ca="1">IF(ISBLANK(OFFSET(INDIRECT(afpivot!$H$1),CELL("row",B172)-5,,)),"",OFFSET(INDIRECT(afpivot!$H$1),CELL("row",B172)-5,,))</f>
        <v/>
      </c>
      <c r="C172" s="26" t="str">
        <f ca="1">IF(ISBLANK(OFFSET(INDIRECT(afpivot!$H$1),CELL("row",B172)-5,,)),"", GETPIVOTDATA("Sum - AFLaunch",afpivot!$A$1,"Week",OFFSET(INDIRECT(afpivot!$H$1),CELL("row",B172)-5,,)))</f>
        <v/>
      </c>
      <c r="D172" s="26" t="str">
        <f ca="1">IF(ISBLANK(OFFSET(INDIRECT(afpivot!$H$1),CELL("row",B172)-5,,)),"", GETPIVOTDATA("Sum - Download",afpivot!$A$1,"Week",OFFSET(INDIRECT(afpivot!$H$1),CELL("row",B172)-5,,)))</f>
        <v/>
      </c>
    </row>
    <row r="173" spans="2:4" x14ac:dyDescent="0.15">
      <c r="B173" s="32" t="str">
        <f ca="1">IF(ISBLANK(OFFSET(INDIRECT(afpivot!$H$1),CELL("row",B173)-5,,)),"",OFFSET(INDIRECT(afpivot!$H$1),CELL("row",B173)-5,,))</f>
        <v/>
      </c>
      <c r="C173" s="26" t="str">
        <f ca="1">IF(ISBLANK(OFFSET(INDIRECT(afpivot!$H$1),CELL("row",B173)-5,,)),"", GETPIVOTDATA("Sum - AFLaunch",afpivot!$A$1,"Week",OFFSET(INDIRECT(afpivot!$H$1),CELL("row",B173)-5,,)))</f>
        <v/>
      </c>
      <c r="D173" s="26" t="str">
        <f ca="1">IF(ISBLANK(OFFSET(INDIRECT(afpivot!$H$1),CELL("row",B173)-5,,)),"", GETPIVOTDATA("Sum - Download",afpivot!$A$1,"Week",OFFSET(INDIRECT(afpivot!$H$1),CELL("row",B173)-5,,)))</f>
        <v/>
      </c>
    </row>
    <row r="174" spans="2:4" x14ac:dyDescent="0.15">
      <c r="B174" s="32" t="str">
        <f ca="1">IF(ISBLANK(OFFSET(INDIRECT(afpivot!$H$1),CELL("row",B174)-5,,)),"",OFFSET(INDIRECT(afpivot!$H$1),CELL("row",B174)-5,,))</f>
        <v/>
      </c>
      <c r="C174" s="26" t="str">
        <f ca="1">IF(ISBLANK(OFFSET(INDIRECT(afpivot!$H$1),CELL("row",B174)-5,,)),"", GETPIVOTDATA("Sum - AFLaunch",afpivot!$A$1,"Week",OFFSET(INDIRECT(afpivot!$H$1),CELL("row",B174)-5,,)))</f>
        <v/>
      </c>
      <c r="D174" s="26" t="str">
        <f ca="1">IF(ISBLANK(OFFSET(INDIRECT(afpivot!$H$1),CELL("row",B174)-5,,)),"", GETPIVOTDATA("Sum - Download",afpivot!$A$1,"Week",OFFSET(INDIRECT(afpivot!$H$1),CELL("row",B174)-5,,)))</f>
        <v/>
      </c>
    </row>
    <row r="175" spans="2:4" x14ac:dyDescent="0.15">
      <c r="B175" s="32" t="str">
        <f ca="1">IF(ISBLANK(OFFSET(INDIRECT(afpivot!$H$1),CELL("row",B175)-5,,)),"",OFFSET(INDIRECT(afpivot!$H$1),CELL("row",B175)-5,,))</f>
        <v/>
      </c>
      <c r="C175" s="26" t="str">
        <f ca="1">IF(ISBLANK(OFFSET(INDIRECT(afpivot!$H$1),CELL("row",B175)-5,,)),"", GETPIVOTDATA("Sum - AFLaunch",afpivot!$A$1,"Week",OFFSET(INDIRECT(afpivot!$H$1),CELL("row",B175)-5,,)))</f>
        <v/>
      </c>
      <c r="D175" s="26" t="str">
        <f ca="1">IF(ISBLANK(OFFSET(INDIRECT(afpivot!$H$1),CELL("row",B175)-5,,)),"", GETPIVOTDATA("Sum - Download",afpivot!$A$1,"Week",OFFSET(INDIRECT(afpivot!$H$1),CELL("row",B175)-5,,)))</f>
        <v/>
      </c>
    </row>
    <row r="176" spans="2:4" x14ac:dyDescent="0.15">
      <c r="B176" s="32" t="str">
        <f ca="1">IF(ISBLANK(OFFSET(INDIRECT(afpivot!$H$1),CELL("row",B176)-5,,)),"",OFFSET(INDIRECT(afpivot!$H$1),CELL("row",B176)-5,,))</f>
        <v/>
      </c>
      <c r="C176" s="26" t="str">
        <f ca="1">IF(ISBLANK(OFFSET(INDIRECT(afpivot!$H$1),CELL("row",B176)-5,,)),"", GETPIVOTDATA("Sum - AFLaunch",afpivot!$A$1,"Week",OFFSET(INDIRECT(afpivot!$H$1),CELL("row",B176)-5,,)))</f>
        <v/>
      </c>
      <c r="D176" s="26" t="str">
        <f ca="1">IF(ISBLANK(OFFSET(INDIRECT(afpivot!$H$1),CELL("row",B176)-5,,)),"", GETPIVOTDATA("Sum - Download",afpivot!$A$1,"Week",OFFSET(INDIRECT(afpivot!$H$1),CELL("row",B176)-5,,)))</f>
        <v/>
      </c>
    </row>
    <row r="177" spans="2:4" x14ac:dyDescent="0.15">
      <c r="B177" s="32" t="str">
        <f ca="1">IF(ISBLANK(OFFSET(INDIRECT(afpivot!$H$1),CELL("row",B177)-5,,)),"",OFFSET(INDIRECT(afpivot!$H$1),CELL("row",B177)-5,,))</f>
        <v/>
      </c>
      <c r="C177" s="26" t="str">
        <f ca="1">IF(ISBLANK(OFFSET(INDIRECT(afpivot!$H$1),CELL("row",B177)-5,,)),"", GETPIVOTDATA("Sum - AFLaunch",afpivot!$A$1,"Week",OFFSET(INDIRECT(afpivot!$H$1),CELL("row",B177)-5,,)))</f>
        <v/>
      </c>
      <c r="D177" s="26" t="str">
        <f ca="1">IF(ISBLANK(OFFSET(INDIRECT(afpivot!$H$1),CELL("row",B177)-5,,)),"", GETPIVOTDATA("Sum - Download",afpivot!$A$1,"Week",OFFSET(INDIRECT(afpivot!$H$1),CELL("row",B177)-5,,)))</f>
        <v/>
      </c>
    </row>
    <row r="178" spans="2:4" x14ac:dyDescent="0.15">
      <c r="B178" s="32" t="str">
        <f ca="1">IF(ISBLANK(OFFSET(INDIRECT(afpivot!$H$1),CELL("row",B178)-5,,)),"",OFFSET(INDIRECT(afpivot!$H$1),CELL("row",B178)-5,,))</f>
        <v/>
      </c>
      <c r="C178" s="26" t="str">
        <f ca="1">IF(ISBLANK(OFFSET(INDIRECT(afpivot!$H$1),CELL("row",B178)-5,,)),"", GETPIVOTDATA("Sum - AFLaunch",afpivot!$A$1,"Week",OFFSET(INDIRECT(afpivot!$H$1),CELL("row",B178)-5,,)))</f>
        <v/>
      </c>
      <c r="D178" s="26" t="str">
        <f ca="1">IF(ISBLANK(OFFSET(INDIRECT(afpivot!$H$1),CELL("row",B178)-5,,)),"", GETPIVOTDATA("Sum - Download",afpivot!$A$1,"Week",OFFSET(INDIRECT(afpivot!$H$1),CELL("row",B178)-5,,)))</f>
        <v/>
      </c>
    </row>
    <row r="179" spans="2:4" x14ac:dyDescent="0.15">
      <c r="B179" s="32" t="str">
        <f ca="1">IF(ISBLANK(OFFSET(INDIRECT(afpivot!$H$1),CELL("row",B179)-5,,)),"",OFFSET(INDIRECT(afpivot!$H$1),CELL("row",B179)-5,,))</f>
        <v/>
      </c>
      <c r="C179" s="26" t="str">
        <f ca="1">IF(ISBLANK(OFFSET(INDIRECT(afpivot!$H$1),CELL("row",B179)-5,,)),"", GETPIVOTDATA("Sum - AFLaunch",afpivot!$A$1,"Week",OFFSET(INDIRECT(afpivot!$H$1),CELL("row",B179)-5,,)))</f>
        <v/>
      </c>
      <c r="D179" s="26" t="str">
        <f ca="1">IF(ISBLANK(OFFSET(INDIRECT(afpivot!$H$1),CELL("row",B179)-5,,)),"", GETPIVOTDATA("Sum - Download",afpivot!$A$1,"Week",OFFSET(INDIRECT(afpivot!$H$1),CELL("row",B179)-5,,)))</f>
        <v/>
      </c>
    </row>
    <row r="180" spans="2:4" x14ac:dyDescent="0.15">
      <c r="B180" s="32" t="str">
        <f ca="1">IF(ISBLANK(OFFSET(INDIRECT(afpivot!$H$1),CELL("row",B180)-5,,)),"",OFFSET(INDIRECT(afpivot!$H$1),CELL("row",B180)-5,,))</f>
        <v/>
      </c>
      <c r="C180" s="26" t="str">
        <f ca="1">IF(ISBLANK(OFFSET(INDIRECT(afpivot!$H$1),CELL("row",B180)-5,,)),"", GETPIVOTDATA("Sum - AFLaunch",afpivot!$A$1,"Week",OFFSET(INDIRECT(afpivot!$H$1),CELL("row",B180)-5,,)))</f>
        <v/>
      </c>
      <c r="D180" s="26" t="str">
        <f ca="1">IF(ISBLANK(OFFSET(INDIRECT(afpivot!$H$1),CELL("row",B180)-5,,)),"", GETPIVOTDATA("Sum - Download",afpivot!$A$1,"Week",OFFSET(INDIRECT(afpivot!$H$1),CELL("row",B180)-5,,)))</f>
        <v/>
      </c>
    </row>
    <row r="181" spans="2:4" x14ac:dyDescent="0.15">
      <c r="B181" s="32" t="str">
        <f ca="1">IF(ISBLANK(OFFSET(INDIRECT(afpivot!$H$1),CELL("row",B181)-5,,)),"",OFFSET(INDIRECT(afpivot!$H$1),CELL("row",B181)-5,,))</f>
        <v/>
      </c>
      <c r="C181" s="26" t="str">
        <f ca="1">IF(ISBLANK(OFFSET(INDIRECT(afpivot!$H$1),CELL("row",B181)-5,,)),"", GETPIVOTDATA("Sum - AFLaunch",afpivot!$A$1,"Week",OFFSET(INDIRECT(afpivot!$H$1),CELL("row",B181)-5,,)))</f>
        <v/>
      </c>
      <c r="D181" s="26" t="str">
        <f ca="1">IF(ISBLANK(OFFSET(INDIRECT(afpivot!$H$1),CELL("row",B181)-5,,)),"", GETPIVOTDATA("Sum - Download",afpivot!$A$1,"Week",OFFSET(INDIRECT(afpivot!$H$1),CELL("row",B181)-5,,)))</f>
        <v/>
      </c>
    </row>
    <row r="182" spans="2:4" x14ac:dyDescent="0.15">
      <c r="B182" s="32" t="str">
        <f ca="1">IF(ISBLANK(OFFSET(INDIRECT(afpivot!$H$1),CELL("row",B182)-5,,)),"",OFFSET(INDIRECT(afpivot!$H$1),CELL("row",B182)-5,,))</f>
        <v/>
      </c>
      <c r="C182" s="26" t="str">
        <f ca="1">IF(ISBLANK(OFFSET(INDIRECT(afpivot!$H$1),CELL("row",B182)-5,,)),"", GETPIVOTDATA("Sum - AFLaunch",afpivot!$A$1,"Week",OFFSET(INDIRECT(afpivot!$H$1),CELL("row",B182)-5,,)))</f>
        <v/>
      </c>
      <c r="D182" s="26" t="str">
        <f ca="1">IF(ISBLANK(OFFSET(INDIRECT(afpivot!$H$1),CELL("row",B182)-5,,)),"", GETPIVOTDATA("Sum - Download",afpivot!$A$1,"Week",OFFSET(INDIRECT(afpivot!$H$1),CELL("row",B182)-5,,)))</f>
        <v/>
      </c>
    </row>
    <row r="183" spans="2:4" x14ac:dyDescent="0.15">
      <c r="B183" s="32" t="str">
        <f ca="1">IF(ISBLANK(OFFSET(INDIRECT(afpivot!$H$1),CELL("row",B183)-5,,)),"",OFFSET(INDIRECT(afpivot!$H$1),CELL("row",B183)-5,,))</f>
        <v/>
      </c>
      <c r="C183" s="26" t="str">
        <f ca="1">IF(ISBLANK(OFFSET(INDIRECT(afpivot!$H$1),CELL("row",B183)-5,,)),"", GETPIVOTDATA("Sum - AFLaunch",afpivot!$A$1,"Week",OFFSET(INDIRECT(afpivot!$H$1),CELL("row",B183)-5,,)))</f>
        <v/>
      </c>
      <c r="D183" s="26" t="str">
        <f ca="1">IF(ISBLANK(OFFSET(INDIRECT(afpivot!$H$1),CELL("row",B183)-5,,)),"", GETPIVOTDATA("Sum - Download",afpivot!$A$1,"Week",OFFSET(INDIRECT(afpivot!$H$1),CELL("row",B183)-5,,)))</f>
        <v/>
      </c>
    </row>
    <row r="184" spans="2:4" x14ac:dyDescent="0.15">
      <c r="B184" s="32" t="str">
        <f ca="1">IF(ISBLANK(OFFSET(INDIRECT(afpivot!$H$1),CELL("row",B184)-5,,)),"",OFFSET(INDIRECT(afpivot!$H$1),CELL("row",B184)-5,,))</f>
        <v/>
      </c>
      <c r="C184" s="26" t="str">
        <f ca="1">IF(ISBLANK(OFFSET(INDIRECT(afpivot!$H$1),CELL("row",B184)-5,,)),"", GETPIVOTDATA("Sum - AFLaunch",afpivot!$A$1,"Week",OFFSET(INDIRECT(afpivot!$H$1),CELL("row",B184)-5,,)))</f>
        <v/>
      </c>
      <c r="D184" s="26" t="str">
        <f ca="1">IF(ISBLANK(OFFSET(INDIRECT(afpivot!$H$1),CELL("row",B184)-5,,)),"", GETPIVOTDATA("Sum - Download",afpivot!$A$1,"Week",OFFSET(INDIRECT(afpivot!$H$1),CELL("row",B184)-5,,)))</f>
        <v/>
      </c>
    </row>
    <row r="185" spans="2:4" x14ac:dyDescent="0.15">
      <c r="B185" s="32" t="str">
        <f ca="1">IF(ISBLANK(OFFSET(INDIRECT(afpivot!$H$1),CELL("row",B185)-5,,)),"",OFFSET(INDIRECT(afpivot!$H$1),CELL("row",B185)-5,,))</f>
        <v/>
      </c>
      <c r="C185" s="26" t="str">
        <f ca="1">IF(ISBLANK(OFFSET(INDIRECT(afpivot!$H$1),CELL("row",B185)-5,,)),"", GETPIVOTDATA("Sum - AFLaunch",afpivot!$A$1,"Week",OFFSET(INDIRECT(afpivot!$H$1),CELL("row",B185)-5,,)))</f>
        <v/>
      </c>
      <c r="D185" s="26" t="str">
        <f ca="1">IF(ISBLANK(OFFSET(INDIRECT(afpivot!$H$1),CELL("row",B185)-5,,)),"", GETPIVOTDATA("Sum - Download",afpivot!$A$1,"Week",OFFSET(INDIRECT(afpivot!$H$1),CELL("row",B185)-5,,)))</f>
        <v/>
      </c>
    </row>
    <row r="186" spans="2:4" x14ac:dyDescent="0.15">
      <c r="B186" s="32" t="str">
        <f ca="1">IF(ISBLANK(OFFSET(INDIRECT(afpivot!$H$1),CELL("row",B186)-5,,)),"",OFFSET(INDIRECT(afpivot!$H$1),CELL("row",B186)-5,,))</f>
        <v/>
      </c>
      <c r="C186" s="26" t="str">
        <f ca="1">IF(ISBLANK(OFFSET(INDIRECT(afpivot!$H$1),CELL("row",B186)-5,,)),"", GETPIVOTDATA("Sum - AFLaunch",afpivot!$A$1,"Week",OFFSET(INDIRECT(afpivot!$H$1),CELL("row",B186)-5,,)))</f>
        <v/>
      </c>
      <c r="D186" s="26" t="str">
        <f ca="1">IF(ISBLANK(OFFSET(INDIRECT(afpivot!$H$1),CELL("row",B186)-5,,)),"", GETPIVOTDATA("Sum - Download",afpivot!$A$1,"Week",OFFSET(INDIRECT(afpivot!$H$1),CELL("row",B186)-5,,)))</f>
        <v/>
      </c>
    </row>
    <row r="187" spans="2:4" x14ac:dyDescent="0.15">
      <c r="B187" s="32" t="str">
        <f ca="1">IF(ISBLANK(OFFSET(INDIRECT(afpivot!$H$1),CELL("row",B187)-5,,)),"",OFFSET(INDIRECT(afpivot!$H$1),CELL("row",B187)-5,,))</f>
        <v/>
      </c>
      <c r="C187" s="26" t="str">
        <f ca="1">IF(ISBLANK(OFFSET(INDIRECT(afpivot!$H$1),CELL("row",B187)-5,,)),"", GETPIVOTDATA("Sum - AFLaunch",afpivot!$A$1,"Week",OFFSET(INDIRECT(afpivot!$H$1),CELL("row",B187)-5,,)))</f>
        <v/>
      </c>
      <c r="D187" s="26" t="str">
        <f ca="1">IF(ISBLANK(OFFSET(INDIRECT(afpivot!$H$1),CELL("row",B187)-5,,)),"", GETPIVOTDATA("Sum - Download",afpivot!$A$1,"Week",OFFSET(INDIRECT(afpivot!$H$1),CELL("row",B187)-5,,)))</f>
        <v/>
      </c>
    </row>
    <row r="188" spans="2:4" x14ac:dyDescent="0.15">
      <c r="B188" s="32" t="str">
        <f ca="1">IF(ISBLANK(OFFSET(INDIRECT(afpivot!$H$1),CELL("row",B188)-5,,)),"",OFFSET(INDIRECT(afpivot!$H$1),CELL("row",B188)-5,,))</f>
        <v/>
      </c>
      <c r="C188" s="26" t="str">
        <f ca="1">IF(ISBLANK(OFFSET(INDIRECT(afpivot!$H$1),CELL("row",B188)-5,,)),"", GETPIVOTDATA("Sum - AFLaunch",afpivot!$A$1,"Week",OFFSET(INDIRECT(afpivot!$H$1),CELL("row",B188)-5,,)))</f>
        <v/>
      </c>
      <c r="D188" s="26" t="str">
        <f ca="1">IF(ISBLANK(OFFSET(INDIRECT(afpivot!$H$1),CELL("row",B188)-5,,)),"", GETPIVOTDATA("Sum - Download",afpivot!$A$1,"Week",OFFSET(INDIRECT(afpivot!$H$1),CELL("row",B188)-5,,)))</f>
        <v/>
      </c>
    </row>
    <row r="189" spans="2:4" x14ac:dyDescent="0.15">
      <c r="B189" s="32" t="str">
        <f ca="1">IF(ISBLANK(OFFSET(INDIRECT(afpivot!$H$1),CELL("row",B189)-5,,)),"",OFFSET(INDIRECT(afpivot!$H$1),CELL("row",B189)-5,,))</f>
        <v/>
      </c>
      <c r="C189" s="26" t="str">
        <f ca="1">IF(ISBLANK(OFFSET(INDIRECT(afpivot!$H$1),CELL("row",B189)-5,,)),"", GETPIVOTDATA("Sum - AFLaunch",afpivot!$A$1,"Week",OFFSET(INDIRECT(afpivot!$H$1),CELL("row",B189)-5,,)))</f>
        <v/>
      </c>
      <c r="D189" s="26" t="str">
        <f ca="1">IF(ISBLANK(OFFSET(INDIRECT(afpivot!$H$1),CELL("row",B189)-5,,)),"", GETPIVOTDATA("Sum - Download",afpivot!$A$1,"Week",OFFSET(INDIRECT(afpivot!$H$1),CELL("row",B189)-5,,)))</f>
        <v/>
      </c>
    </row>
    <row r="190" spans="2:4" x14ac:dyDescent="0.15">
      <c r="B190" s="32" t="str">
        <f ca="1">IF(ISBLANK(OFFSET(INDIRECT(afpivot!$H$1),CELL("row",B190)-5,,)),"",OFFSET(INDIRECT(afpivot!$H$1),CELL("row",B190)-5,,))</f>
        <v/>
      </c>
      <c r="C190" s="26" t="str">
        <f ca="1">IF(ISBLANK(OFFSET(INDIRECT(afpivot!$H$1),CELL("row",B190)-5,,)),"", GETPIVOTDATA("Sum - AFLaunch",afpivot!$A$1,"Week",OFFSET(INDIRECT(afpivot!$H$1),CELL("row",B190)-5,,)))</f>
        <v/>
      </c>
      <c r="D190" s="26" t="str">
        <f ca="1">IF(ISBLANK(OFFSET(INDIRECT(afpivot!$H$1),CELL("row",B190)-5,,)),"", GETPIVOTDATA("Sum - Download",afpivot!$A$1,"Week",OFFSET(INDIRECT(afpivot!$H$1),CELL("row",B190)-5,,)))</f>
        <v/>
      </c>
    </row>
    <row r="191" spans="2:4" x14ac:dyDescent="0.15">
      <c r="B191" s="32" t="str">
        <f ca="1">IF(ISBLANK(OFFSET(INDIRECT(afpivot!$H$1),CELL("row",B191)-5,,)),"",OFFSET(INDIRECT(afpivot!$H$1),CELL("row",B191)-5,,))</f>
        <v/>
      </c>
      <c r="C191" s="26" t="str">
        <f ca="1">IF(ISBLANK(OFFSET(INDIRECT(afpivot!$H$1),CELL("row",B191)-5,,)),"", GETPIVOTDATA("Sum - AFLaunch",afpivot!$A$1,"Week",OFFSET(INDIRECT(afpivot!$H$1),CELL("row",B191)-5,,)))</f>
        <v/>
      </c>
      <c r="D191" s="26" t="str">
        <f ca="1">IF(ISBLANK(OFFSET(INDIRECT(afpivot!$H$1),CELL("row",B191)-5,,)),"", GETPIVOTDATA("Sum - Download",afpivot!$A$1,"Week",OFFSET(INDIRECT(afpivot!$H$1),CELL("row",B191)-5,,)))</f>
        <v/>
      </c>
    </row>
    <row r="192" spans="2:4" x14ac:dyDescent="0.15">
      <c r="B192" s="32" t="str">
        <f ca="1">IF(ISBLANK(OFFSET(INDIRECT(afpivot!$H$1),CELL("row",B192)-5,,)),"",OFFSET(INDIRECT(afpivot!$H$1),CELL("row",B192)-5,,))</f>
        <v/>
      </c>
      <c r="C192" s="26" t="str">
        <f ca="1">IF(ISBLANK(OFFSET(INDIRECT(afpivot!$H$1),CELL("row",B192)-5,,)),"", GETPIVOTDATA("Sum - AFLaunch",afpivot!$A$1,"Week",OFFSET(INDIRECT(afpivot!$H$1),CELL("row",B192)-5,,)))</f>
        <v/>
      </c>
      <c r="D192" s="26" t="str">
        <f ca="1">IF(ISBLANK(OFFSET(INDIRECT(afpivot!$H$1),CELL("row",B192)-5,,)),"", GETPIVOTDATA("Sum - Download",afpivot!$A$1,"Week",OFFSET(INDIRECT(afpivot!$H$1),CELL("row",B192)-5,,)))</f>
        <v/>
      </c>
    </row>
    <row r="193" spans="2:4" x14ac:dyDescent="0.15">
      <c r="B193" s="32" t="str">
        <f ca="1">IF(ISBLANK(OFFSET(INDIRECT(afpivot!$H$1),CELL("row",B193)-5,,)),"",OFFSET(INDIRECT(afpivot!$H$1),CELL("row",B193)-5,,))</f>
        <v/>
      </c>
      <c r="C193" s="26" t="str">
        <f ca="1">IF(ISBLANK(OFFSET(INDIRECT(afpivot!$H$1),CELL("row",B193)-5,,)),"", GETPIVOTDATA("Sum - AFLaunch",afpivot!$A$1,"Week",OFFSET(INDIRECT(afpivot!$H$1),CELL("row",B193)-5,,)))</f>
        <v/>
      </c>
      <c r="D193" s="26" t="str">
        <f ca="1">IF(ISBLANK(OFFSET(INDIRECT(afpivot!$H$1),CELL("row",B193)-5,,)),"", GETPIVOTDATA("Sum - Download",afpivot!$A$1,"Week",OFFSET(INDIRECT(afpivot!$H$1),CELL("row",B193)-5,,)))</f>
        <v/>
      </c>
    </row>
    <row r="194" spans="2:4" x14ac:dyDescent="0.15">
      <c r="B194" s="32" t="str">
        <f ca="1">IF(ISBLANK(OFFSET(INDIRECT(afpivot!$H$1),CELL("row",B194)-5,,)),"",OFFSET(INDIRECT(afpivot!$H$1),CELL("row",B194)-5,,))</f>
        <v/>
      </c>
      <c r="C194" s="26" t="str">
        <f ca="1">IF(ISBLANK(OFFSET(INDIRECT(afpivot!$H$1),CELL("row",B194)-5,,)),"", GETPIVOTDATA("Sum - AFLaunch",afpivot!$A$1,"Week",OFFSET(INDIRECT(afpivot!$H$1),CELL("row",B194)-5,,)))</f>
        <v/>
      </c>
      <c r="D194" s="26" t="str">
        <f ca="1">IF(ISBLANK(OFFSET(INDIRECT(afpivot!$H$1),CELL("row",B194)-5,,)),"", GETPIVOTDATA("Sum - Download",afpivot!$A$1,"Week",OFFSET(INDIRECT(afpivot!$H$1),CELL("row",B194)-5,,)))</f>
        <v/>
      </c>
    </row>
    <row r="195" spans="2:4" x14ac:dyDescent="0.15">
      <c r="B195" s="32" t="str">
        <f ca="1">IF(ISBLANK(OFFSET(INDIRECT(afpivot!$H$1),CELL("row",B195)-5,,)),"",OFFSET(INDIRECT(afpivot!$H$1),CELL("row",B195)-5,,))</f>
        <v/>
      </c>
      <c r="C195" s="26" t="str">
        <f ca="1">IF(ISBLANK(OFFSET(INDIRECT(afpivot!$H$1),CELL("row",B195)-5,,)),"", GETPIVOTDATA("Sum - AFLaunch",afpivot!$A$1,"Week",OFFSET(INDIRECT(afpivot!$H$1),CELL("row",B195)-5,,)))</f>
        <v/>
      </c>
      <c r="D195" s="26" t="str">
        <f ca="1">IF(ISBLANK(OFFSET(INDIRECT(afpivot!$H$1),CELL("row",B195)-5,,)),"", GETPIVOTDATA("Sum - Download",afpivot!$A$1,"Week",OFFSET(INDIRECT(afpivot!$H$1),CELL("row",B195)-5,,)))</f>
        <v/>
      </c>
    </row>
    <row r="196" spans="2:4" x14ac:dyDescent="0.15">
      <c r="B196" s="32" t="str">
        <f ca="1">IF(ISBLANK(OFFSET(INDIRECT(afpivot!$H$1),CELL("row",B196)-5,,)),"",OFFSET(INDIRECT(afpivot!$H$1),CELL("row",B196)-5,,))</f>
        <v/>
      </c>
      <c r="C196" s="26" t="str">
        <f ca="1">IF(ISBLANK(OFFSET(INDIRECT(afpivot!$H$1),CELL("row",B196)-5,,)),"", GETPIVOTDATA("Sum - AFLaunch",afpivot!$A$1,"Week",OFFSET(INDIRECT(afpivot!$H$1),CELL("row",B196)-5,,)))</f>
        <v/>
      </c>
      <c r="D196" s="26" t="str">
        <f ca="1">IF(ISBLANK(OFFSET(INDIRECT(afpivot!$H$1),CELL("row",B196)-5,,)),"", GETPIVOTDATA("Sum - Download",afpivot!$A$1,"Week",OFFSET(INDIRECT(afpivot!$H$1),CELL("row",B196)-5,,)))</f>
        <v/>
      </c>
    </row>
    <row r="197" spans="2:4" x14ac:dyDescent="0.15">
      <c r="B197" s="32" t="str">
        <f ca="1">IF(ISBLANK(OFFSET(INDIRECT(afpivot!$H$1),CELL("row",B197)-5,,)),"",OFFSET(INDIRECT(afpivot!$H$1),CELL("row",B197)-5,,))</f>
        <v/>
      </c>
      <c r="C197" s="26" t="str">
        <f ca="1">IF(ISBLANK(OFFSET(INDIRECT(afpivot!$H$1),CELL("row",B197)-5,,)),"", GETPIVOTDATA("Sum - AFLaunch",afpivot!$A$1,"Week",OFFSET(INDIRECT(afpivot!$H$1),CELL("row",B197)-5,,)))</f>
        <v/>
      </c>
      <c r="D197" s="26" t="str">
        <f ca="1">IF(ISBLANK(OFFSET(INDIRECT(afpivot!$H$1),CELL("row",B197)-5,,)),"", GETPIVOTDATA("Sum - Download",afpivot!$A$1,"Week",OFFSET(INDIRECT(afpivot!$H$1),CELL("row",B197)-5,,)))</f>
        <v/>
      </c>
    </row>
    <row r="198" spans="2:4" x14ac:dyDescent="0.15">
      <c r="B198" s="32" t="str">
        <f ca="1">IF(ISBLANK(OFFSET(INDIRECT(afpivot!$H$1),CELL("row",B198)-5,,)),"",OFFSET(INDIRECT(afpivot!$H$1),CELL("row",B198)-5,,))</f>
        <v/>
      </c>
      <c r="C198" s="26" t="str">
        <f ca="1">IF(ISBLANK(OFFSET(INDIRECT(afpivot!$H$1),CELL("row",B198)-5,,)),"", GETPIVOTDATA("Sum - AFLaunch",afpivot!$A$1,"Week",OFFSET(INDIRECT(afpivot!$H$1),CELL("row",B198)-5,,)))</f>
        <v/>
      </c>
      <c r="D198" s="26" t="str">
        <f ca="1">IF(ISBLANK(OFFSET(INDIRECT(afpivot!$H$1),CELL("row",B198)-5,,)),"", GETPIVOTDATA("Sum - Download",afpivot!$A$1,"Week",OFFSET(INDIRECT(afpivot!$H$1),CELL("row",B198)-5,,)))</f>
        <v/>
      </c>
    </row>
    <row r="199" spans="2:4" x14ac:dyDescent="0.15">
      <c r="B199" s="32" t="str">
        <f ca="1">IF(ISBLANK(OFFSET(INDIRECT(afpivot!$H$1),CELL("row",B199)-5,,)),"",OFFSET(INDIRECT(afpivot!$H$1),CELL("row",B199)-5,,))</f>
        <v/>
      </c>
      <c r="C199" s="26" t="str">
        <f ca="1">IF(ISBLANK(OFFSET(INDIRECT(afpivot!$H$1),CELL("row",B199)-5,,)),"", GETPIVOTDATA("Sum - AFLaunch",afpivot!$A$1,"Week",OFFSET(INDIRECT(afpivot!$H$1),CELL("row",B199)-5,,)))</f>
        <v/>
      </c>
      <c r="D199" s="26" t="str">
        <f ca="1">IF(ISBLANK(OFFSET(INDIRECT(afpivot!$H$1),CELL("row",B199)-5,,)),"", GETPIVOTDATA("Sum - Download",afpivot!$A$1,"Week",OFFSET(INDIRECT(afpivot!$H$1),CELL("row",B199)-5,,)))</f>
        <v/>
      </c>
    </row>
    <row r="200" spans="2:4" x14ac:dyDescent="0.15">
      <c r="B200" s="32" t="str">
        <f ca="1">IF(ISBLANK(OFFSET(INDIRECT(afpivot!$H$1),CELL("row",B200)-5,,)),"",OFFSET(INDIRECT(afpivot!$H$1),CELL("row",B200)-5,,))</f>
        <v/>
      </c>
      <c r="C200" s="26" t="str">
        <f ca="1">IF(ISBLANK(OFFSET(INDIRECT(afpivot!$H$1),CELL("row",B200)-5,,)),"", GETPIVOTDATA("Sum - AFLaunch",afpivot!$A$1,"Week",OFFSET(INDIRECT(afpivot!$H$1),CELL("row",B200)-5,,)))</f>
        <v/>
      </c>
      <c r="D200" s="26" t="str">
        <f ca="1">IF(ISBLANK(OFFSET(INDIRECT(afpivot!$H$1),CELL("row",B200)-5,,)),"", GETPIVOTDATA("Sum - Download",afpivot!$A$1,"Week",OFFSET(INDIRECT(afpivot!$H$1),CELL("row",B200)-5,,)))</f>
        <v/>
      </c>
    </row>
    <row r="201" spans="2:4" x14ac:dyDescent="0.15">
      <c r="B201" s="32" t="str">
        <f ca="1">IF(ISBLANK(OFFSET(INDIRECT(afpivot!$H$1),CELL("row",B201)-5,,)),"",OFFSET(INDIRECT(afpivot!$H$1),CELL("row",B201)-5,,))</f>
        <v/>
      </c>
      <c r="C201" s="26" t="str">
        <f ca="1">IF(ISBLANK(OFFSET(INDIRECT(afpivot!$H$1),CELL("row",B201)-5,,)),"", GETPIVOTDATA("Sum - AFLaunch",afpivot!$A$1,"Week",OFFSET(INDIRECT(afpivot!$H$1),CELL("row",B201)-5,,)))</f>
        <v/>
      </c>
      <c r="D201" s="26" t="str">
        <f ca="1">IF(ISBLANK(OFFSET(INDIRECT(afpivot!$H$1),CELL("row",B201)-5,,)),"", GETPIVOTDATA("Sum - Download",afpivot!$A$1,"Week",OFFSET(INDIRECT(afpivot!$H$1),CELL("row",B201)-5,,)))</f>
        <v/>
      </c>
    </row>
    <row r="202" spans="2:4" x14ac:dyDescent="0.15">
      <c r="B202" s="32" t="str">
        <f ca="1">IF(ISBLANK(OFFSET(INDIRECT(afpivot!$H$1),CELL("row",B202)-5,,)),"",OFFSET(INDIRECT(afpivot!$H$1),CELL("row",B202)-5,,))</f>
        <v/>
      </c>
      <c r="C202" s="26" t="str">
        <f ca="1">IF(ISBLANK(OFFSET(INDIRECT(afpivot!$H$1),CELL("row",B202)-5,,)),"", GETPIVOTDATA("Sum - AFLaunch",afpivot!$A$1,"Week",OFFSET(INDIRECT(afpivot!$H$1),CELL("row",B202)-5,,)))</f>
        <v/>
      </c>
      <c r="D202" s="26" t="str">
        <f ca="1">IF(ISBLANK(OFFSET(INDIRECT(afpivot!$H$1),CELL("row",B202)-5,,)),"", GETPIVOTDATA("Sum - Download",afpivot!$A$1,"Week",OFFSET(INDIRECT(afpivot!$H$1),CELL("row",B202)-5,,)))</f>
        <v/>
      </c>
    </row>
    <row r="203" spans="2:4" x14ac:dyDescent="0.15">
      <c r="B203" s="32" t="str">
        <f ca="1">IF(ISBLANK(OFFSET(INDIRECT(afpivot!$H$1),CELL("row",B203)-5,,)),"",OFFSET(INDIRECT(afpivot!$H$1),CELL("row",B203)-5,,))</f>
        <v/>
      </c>
      <c r="C203" s="26" t="str">
        <f ca="1">IF(ISBLANK(OFFSET(INDIRECT(afpivot!$H$1),CELL("row",B203)-5,,)),"", GETPIVOTDATA("Sum - AFLaunch",afpivot!$A$1,"Week",OFFSET(INDIRECT(afpivot!$H$1),CELL("row",B203)-5,,)))</f>
        <v/>
      </c>
      <c r="D203" s="26" t="str">
        <f ca="1">IF(ISBLANK(OFFSET(INDIRECT(afpivot!$H$1),CELL("row",B203)-5,,)),"", GETPIVOTDATA("Sum - Download",afpivot!$A$1,"Week",OFFSET(INDIRECT(afpivot!$H$1),CELL("row",B203)-5,,)))</f>
        <v/>
      </c>
    </row>
    <row r="204" spans="2:4" x14ac:dyDescent="0.15">
      <c r="B204" s="32" t="str">
        <f ca="1">IF(ISBLANK(OFFSET(INDIRECT(afpivot!$H$1),CELL("row",B204)-5,,)),"",OFFSET(INDIRECT(afpivot!$H$1),CELL("row",B204)-5,,))</f>
        <v/>
      </c>
      <c r="C204" s="26" t="str">
        <f ca="1">IF(ISBLANK(OFFSET(INDIRECT(afpivot!$H$1),CELL("row",B204)-5,,)),"", GETPIVOTDATA("Sum - AFLaunch",afpivot!$A$1,"Week",OFFSET(INDIRECT(afpivot!$H$1),CELL("row",B204)-5,,)))</f>
        <v/>
      </c>
      <c r="D204" s="26" t="str">
        <f ca="1">IF(ISBLANK(OFFSET(INDIRECT(afpivot!$H$1),CELL("row",B204)-5,,)),"", GETPIVOTDATA("Sum - Download",afpivot!$A$1,"Week",OFFSET(INDIRECT(afpivot!$H$1),CELL("row",B204)-5,,)))</f>
        <v/>
      </c>
    </row>
    <row r="205" spans="2:4" x14ac:dyDescent="0.15">
      <c r="B205" s="32" t="str">
        <f ca="1">IF(ISBLANK(OFFSET(INDIRECT(afpivot!$H$1),CELL("row",B205)-5,,)),"",OFFSET(INDIRECT(afpivot!$H$1),CELL("row",B205)-5,,))</f>
        <v/>
      </c>
      <c r="C205" s="26" t="str">
        <f ca="1">IF(ISBLANK(OFFSET(INDIRECT(afpivot!$H$1),CELL("row",B205)-5,,)),"", GETPIVOTDATA("Sum - AFLaunch",afpivot!$A$1,"Week",OFFSET(INDIRECT(afpivot!$H$1),CELL("row",B205)-5,,)))</f>
        <v/>
      </c>
      <c r="D205" s="26" t="str">
        <f ca="1">IF(ISBLANK(OFFSET(INDIRECT(afpivot!$H$1),CELL("row",B205)-5,,)),"", GETPIVOTDATA("Sum - Download",afpivot!$A$1,"Week",OFFSET(INDIRECT(afpivot!$H$1),CELL("row",B205)-5,,)))</f>
        <v/>
      </c>
    </row>
    <row r="206" spans="2:4" x14ac:dyDescent="0.15">
      <c r="B206" s="32" t="str">
        <f ca="1">IF(ISBLANK(OFFSET(INDIRECT(afpivot!$H$1),CELL("row",B206)-5,,)),"",OFFSET(INDIRECT(afpivot!$H$1),CELL("row",B206)-5,,))</f>
        <v/>
      </c>
      <c r="C206" s="26" t="str">
        <f ca="1">IF(ISBLANK(OFFSET(INDIRECT(afpivot!$H$1),CELL("row",B206)-5,,)),"", GETPIVOTDATA("Sum - AFLaunch",afpivot!$A$1,"Week",OFFSET(INDIRECT(afpivot!$H$1),CELL("row",B206)-5,,)))</f>
        <v/>
      </c>
      <c r="D206" s="26" t="str">
        <f ca="1">IF(ISBLANK(OFFSET(INDIRECT(afpivot!$H$1),CELL("row",B206)-5,,)),"", GETPIVOTDATA("Sum - Download",afpivot!$A$1,"Week",OFFSET(INDIRECT(afpivot!$H$1),CELL("row",B206)-5,,)))</f>
        <v/>
      </c>
    </row>
    <row r="207" spans="2:4" x14ac:dyDescent="0.15">
      <c r="B207" s="32" t="str">
        <f ca="1">IF(ISBLANK(OFFSET(INDIRECT(afpivot!$H$1),CELL("row",B207)-5,,)),"",OFFSET(INDIRECT(afpivot!$H$1),CELL("row",B207)-5,,))</f>
        <v/>
      </c>
      <c r="C207" s="26" t="str">
        <f ca="1">IF(ISBLANK(OFFSET(INDIRECT(afpivot!$H$1),CELL("row",B207)-5,,)),"", GETPIVOTDATA("Sum - AFLaunch",afpivot!$A$1,"Week",OFFSET(INDIRECT(afpivot!$H$1),CELL("row",B207)-5,,)))</f>
        <v/>
      </c>
      <c r="D207" s="26" t="str">
        <f ca="1">IF(ISBLANK(OFFSET(INDIRECT(afpivot!$H$1),CELL("row",B207)-5,,)),"", GETPIVOTDATA("Sum - Download",afpivot!$A$1,"Week",OFFSET(INDIRECT(afpivot!$H$1),CELL("row",B207)-5,,)))</f>
        <v/>
      </c>
    </row>
    <row r="208" spans="2:4" x14ac:dyDescent="0.15">
      <c r="B208" s="32" t="str">
        <f ca="1">IF(ISBLANK(OFFSET(INDIRECT(afpivot!$H$1),CELL("row",B208)-5,,)),"",OFFSET(INDIRECT(afpivot!$H$1),CELL("row",B208)-5,,))</f>
        <v/>
      </c>
      <c r="C208" s="26" t="str">
        <f ca="1">IF(ISBLANK(OFFSET(INDIRECT(afpivot!$H$1),CELL("row",B208)-5,,)),"", GETPIVOTDATA("Sum - AFLaunch",afpivot!$A$1,"Week",OFFSET(INDIRECT(afpivot!$H$1),CELL("row",B208)-5,,)))</f>
        <v/>
      </c>
      <c r="D208" s="26" t="str">
        <f ca="1">IF(ISBLANK(OFFSET(INDIRECT(afpivot!$H$1),CELL("row",B208)-5,,)),"", GETPIVOTDATA("Sum - Download",afpivot!$A$1,"Week",OFFSET(INDIRECT(afpivot!$H$1),CELL("row",B208)-5,,)))</f>
        <v/>
      </c>
    </row>
    <row r="209" spans="2:4" x14ac:dyDescent="0.15">
      <c r="B209" s="32" t="str">
        <f ca="1">IF(ISBLANK(OFFSET(INDIRECT(afpivot!$H$1),CELL("row",B209)-5,,)),"",OFFSET(INDIRECT(afpivot!$H$1),CELL("row",B209)-5,,))</f>
        <v/>
      </c>
      <c r="C209" s="26" t="str">
        <f ca="1">IF(ISBLANK(OFFSET(INDIRECT(afpivot!$H$1),CELL("row",B209)-5,,)),"", GETPIVOTDATA("Sum - AFLaunch",afpivot!$A$1,"Week",OFFSET(INDIRECT(afpivot!$H$1),CELL("row",B209)-5,,)))</f>
        <v/>
      </c>
      <c r="D209" s="26" t="str">
        <f ca="1">IF(ISBLANK(OFFSET(INDIRECT(afpivot!$H$1),CELL("row",B209)-5,,)),"", GETPIVOTDATA("Sum - Download",afpivot!$A$1,"Week",OFFSET(INDIRECT(afpivot!$H$1),CELL("row",B209)-5,,)))</f>
        <v/>
      </c>
    </row>
    <row r="210" spans="2:4" x14ac:dyDescent="0.15">
      <c r="B210" s="32" t="str">
        <f ca="1">IF(ISBLANK(OFFSET(INDIRECT(afpivot!$H$1),CELL("row",B210)-5,,)),"",OFFSET(INDIRECT(afpivot!$H$1),CELL("row",B210)-5,,))</f>
        <v/>
      </c>
      <c r="C210" s="26" t="str">
        <f ca="1">IF(ISBLANK(OFFSET(INDIRECT(afpivot!$H$1),CELL("row",B210)-5,,)),"", GETPIVOTDATA("Sum - AFLaunch",afpivot!$A$1,"Week",OFFSET(INDIRECT(afpivot!$H$1),CELL("row",B210)-5,,)))</f>
        <v/>
      </c>
      <c r="D210" s="26" t="str">
        <f ca="1">IF(ISBLANK(OFFSET(INDIRECT(afpivot!$H$1),CELL("row",B210)-5,,)),"", GETPIVOTDATA("Sum - Download",afpivot!$A$1,"Week",OFFSET(INDIRECT(afpivot!$H$1),CELL("row",B210)-5,,)))</f>
        <v/>
      </c>
    </row>
    <row r="211" spans="2:4" x14ac:dyDescent="0.15">
      <c r="B211" s="32" t="str">
        <f ca="1">IF(ISBLANK(OFFSET(INDIRECT(afpivot!$H$1),CELL("row",B211)-5,,)),"",OFFSET(INDIRECT(afpivot!$H$1),CELL("row",B211)-5,,))</f>
        <v/>
      </c>
      <c r="C211" s="26" t="str">
        <f ca="1">IF(ISBLANK(OFFSET(INDIRECT(afpivot!$H$1),CELL("row",B211)-5,,)),"", GETPIVOTDATA("Sum - AFLaunch",afpivot!$A$1,"Week",OFFSET(INDIRECT(afpivot!$H$1),CELL("row",B211)-5,,)))</f>
        <v/>
      </c>
      <c r="D211" s="26" t="str">
        <f ca="1">IF(ISBLANK(OFFSET(INDIRECT(afpivot!$H$1),CELL("row",B211)-5,,)),"", GETPIVOTDATA("Sum - Download",afpivot!$A$1,"Week",OFFSET(INDIRECT(afpivot!$H$1),CELL("row",B211)-5,,)))</f>
        <v/>
      </c>
    </row>
    <row r="212" spans="2:4" x14ac:dyDescent="0.15">
      <c r="B212" s="32" t="str">
        <f ca="1">IF(ISBLANK(OFFSET(INDIRECT(afpivot!$H$1),CELL("row",B212)-5,,)),"",OFFSET(INDIRECT(afpivot!$H$1),CELL("row",B212)-5,,))</f>
        <v/>
      </c>
      <c r="C212" s="26" t="str">
        <f ca="1">IF(ISBLANK(OFFSET(INDIRECT(afpivot!$H$1),CELL("row",B212)-5,,)),"", GETPIVOTDATA("Sum - AFLaunch",afpivot!$A$1,"Week",OFFSET(INDIRECT(afpivot!$H$1),CELL("row",B212)-5,,)))</f>
        <v/>
      </c>
      <c r="D212" s="26" t="str">
        <f ca="1">IF(ISBLANK(OFFSET(INDIRECT(afpivot!$H$1),CELL("row",B212)-5,,)),"", GETPIVOTDATA("Sum - Download",afpivot!$A$1,"Week",OFFSET(INDIRECT(afpivot!$H$1),CELL("row",B212)-5,,)))</f>
        <v/>
      </c>
    </row>
    <row r="213" spans="2:4" x14ac:dyDescent="0.15">
      <c r="B213" s="32" t="str">
        <f ca="1">IF(ISBLANK(OFFSET(INDIRECT(afpivot!$H$1),CELL("row",B213)-5,,)),"",OFFSET(INDIRECT(afpivot!$H$1),CELL("row",B213)-5,,))</f>
        <v/>
      </c>
      <c r="C213" s="26" t="str">
        <f ca="1">IF(ISBLANK(OFFSET(INDIRECT(afpivot!$H$1),CELL("row",B213)-5,,)),"", GETPIVOTDATA("Sum - AFLaunch",afpivot!$A$1,"Week",OFFSET(INDIRECT(afpivot!$H$1),CELL("row",B213)-5,,)))</f>
        <v/>
      </c>
      <c r="D213" s="26" t="str">
        <f ca="1">IF(ISBLANK(OFFSET(INDIRECT(afpivot!$H$1),CELL("row",B213)-5,,)),"", GETPIVOTDATA("Sum - Download",afpivot!$A$1,"Week",OFFSET(INDIRECT(afpivot!$H$1),CELL("row",B213)-5,,)))</f>
        <v/>
      </c>
    </row>
    <row r="214" spans="2:4" x14ac:dyDescent="0.15">
      <c r="B214" s="32" t="str">
        <f ca="1">IF(ISBLANK(OFFSET(INDIRECT(afpivot!$H$1),CELL("row",B214)-5,,)),"",OFFSET(INDIRECT(afpivot!$H$1),CELL("row",B214)-5,,))</f>
        <v/>
      </c>
      <c r="C214" s="26" t="str">
        <f ca="1">IF(ISBLANK(OFFSET(INDIRECT(afpivot!$H$1),CELL("row",B214)-5,,)),"", GETPIVOTDATA("Sum - AFLaunch",afpivot!$A$1,"Week",OFFSET(INDIRECT(afpivot!$H$1),CELL("row",B214)-5,,)))</f>
        <v/>
      </c>
      <c r="D214" s="26" t="str">
        <f ca="1">IF(ISBLANK(OFFSET(INDIRECT(afpivot!$H$1),CELL("row",B214)-5,,)),"", GETPIVOTDATA("Sum - Download",afpivot!$A$1,"Week",OFFSET(INDIRECT(afpivot!$H$1),CELL("row",B214)-5,,)))</f>
        <v/>
      </c>
    </row>
    <row r="215" spans="2:4" x14ac:dyDescent="0.15">
      <c r="B215" s="32" t="str">
        <f ca="1">IF(ISBLANK(OFFSET(INDIRECT(afpivot!$H$1),CELL("row",B215)-5,,)),"",OFFSET(INDIRECT(afpivot!$H$1),CELL("row",B215)-5,,))</f>
        <v/>
      </c>
      <c r="C215" s="26" t="str">
        <f ca="1">IF(ISBLANK(OFFSET(INDIRECT(afpivot!$H$1),CELL("row",B215)-5,,)),"", GETPIVOTDATA("Sum - AFLaunch",afpivot!$A$1,"Week",OFFSET(INDIRECT(afpivot!$H$1),CELL("row",B215)-5,,)))</f>
        <v/>
      </c>
      <c r="D215" s="26" t="str">
        <f ca="1">IF(ISBLANK(OFFSET(INDIRECT(afpivot!$H$1),CELL("row",B215)-5,,)),"", GETPIVOTDATA("Sum - Download",afpivot!$A$1,"Week",OFFSET(INDIRECT(afpivot!$H$1),CELL("row",B215)-5,,)))</f>
        <v/>
      </c>
    </row>
    <row r="216" spans="2:4" x14ac:dyDescent="0.15">
      <c r="B216" s="32" t="str">
        <f ca="1">IF(ISBLANK(OFFSET(INDIRECT(afpivot!$H$1),CELL("row",B216)-5,,)),"",OFFSET(INDIRECT(afpivot!$H$1),CELL("row",B216)-5,,))</f>
        <v/>
      </c>
      <c r="C216" s="26" t="str">
        <f ca="1">IF(ISBLANK(OFFSET(INDIRECT(afpivot!$H$1),CELL("row",B216)-5,,)),"", GETPIVOTDATA("Sum - AFLaunch",afpivot!$A$1,"Week",OFFSET(INDIRECT(afpivot!$H$1),CELL("row",B216)-5,,)))</f>
        <v/>
      </c>
      <c r="D216" s="26" t="str">
        <f ca="1">IF(ISBLANK(OFFSET(INDIRECT(afpivot!$H$1),CELL("row",B216)-5,,)),"", GETPIVOTDATA("Sum - Download",afpivot!$A$1,"Week",OFFSET(INDIRECT(afpivot!$H$1),CELL("row",B216)-5,,)))</f>
        <v/>
      </c>
    </row>
    <row r="217" spans="2:4" x14ac:dyDescent="0.15">
      <c r="B217" s="32" t="str">
        <f ca="1">IF(ISBLANK(OFFSET(INDIRECT(afpivot!$H$1),CELL("row",B217)-5,,)),"",OFFSET(INDIRECT(afpivot!$H$1),CELL("row",B217)-5,,))</f>
        <v/>
      </c>
      <c r="C217" s="26" t="str">
        <f ca="1">IF(ISBLANK(OFFSET(INDIRECT(afpivot!$H$1),CELL("row",B217)-5,,)),"", GETPIVOTDATA("Sum - AFLaunch",afpivot!$A$1,"Week",OFFSET(INDIRECT(afpivot!$H$1),CELL("row",B217)-5,,)))</f>
        <v/>
      </c>
      <c r="D217" s="26" t="str">
        <f ca="1">IF(ISBLANK(OFFSET(INDIRECT(afpivot!$H$1),CELL("row",B217)-5,,)),"", GETPIVOTDATA("Sum - Download",afpivot!$A$1,"Week",OFFSET(INDIRECT(afpivot!$H$1),CELL("row",B217)-5,,)))</f>
        <v/>
      </c>
    </row>
    <row r="218" spans="2:4" x14ac:dyDescent="0.15">
      <c r="B218" s="32" t="str">
        <f ca="1">IF(ISBLANK(OFFSET(INDIRECT(afpivot!$H$1),CELL("row",B218)-5,,)),"",OFFSET(INDIRECT(afpivot!$H$1),CELL("row",B218)-5,,))</f>
        <v/>
      </c>
      <c r="C218" s="26" t="str">
        <f ca="1">IF(ISBLANK(OFFSET(INDIRECT(afpivot!$H$1),CELL("row",B218)-5,,)),"", GETPIVOTDATA("Sum - AFLaunch",afpivot!$A$1,"Week",OFFSET(INDIRECT(afpivot!$H$1),CELL("row",B218)-5,,)))</f>
        <v/>
      </c>
      <c r="D218" s="26" t="str">
        <f ca="1">IF(ISBLANK(OFFSET(INDIRECT(afpivot!$H$1),CELL("row",B218)-5,,)),"", GETPIVOTDATA("Sum - Download",afpivot!$A$1,"Week",OFFSET(INDIRECT(afpivot!$H$1),CELL("row",B218)-5,,)))</f>
        <v/>
      </c>
    </row>
    <row r="219" spans="2:4" x14ac:dyDescent="0.15">
      <c r="B219" s="32" t="str">
        <f ca="1">IF(ISBLANK(OFFSET(INDIRECT(afpivot!$H$1),CELL("row",B219)-5,,)),"",OFFSET(INDIRECT(afpivot!$H$1),CELL("row",B219)-5,,))</f>
        <v/>
      </c>
      <c r="C219" s="26" t="str">
        <f ca="1">IF(ISBLANK(OFFSET(INDIRECT(afpivot!$H$1),CELL("row",B219)-5,,)),"", GETPIVOTDATA("Sum - AFLaunch",afpivot!$A$1,"Week",OFFSET(INDIRECT(afpivot!$H$1),CELL("row",B219)-5,,)))</f>
        <v/>
      </c>
      <c r="D219" s="26" t="str">
        <f ca="1">IF(ISBLANK(OFFSET(INDIRECT(afpivot!$H$1),CELL("row",B219)-5,,)),"", GETPIVOTDATA("Sum - Download",afpivot!$A$1,"Week",OFFSET(INDIRECT(afpivot!$H$1),CELL("row",B219)-5,,)))</f>
        <v/>
      </c>
    </row>
    <row r="220" spans="2:4" x14ac:dyDescent="0.15">
      <c r="B220" s="32" t="str">
        <f ca="1">IF(ISBLANK(OFFSET(INDIRECT(afpivot!$H$1),CELL("row",B220)-5,,)),"",OFFSET(INDIRECT(afpivot!$H$1),CELL("row",B220)-5,,))</f>
        <v/>
      </c>
      <c r="C220" s="26" t="str">
        <f ca="1">IF(ISBLANK(OFFSET(INDIRECT(afpivot!$H$1),CELL("row",B220)-5,,)),"", GETPIVOTDATA("Sum - AFLaunch",afpivot!$A$1,"Week",OFFSET(INDIRECT(afpivot!$H$1),CELL("row",B220)-5,,)))</f>
        <v/>
      </c>
      <c r="D220" s="26" t="str">
        <f ca="1">IF(ISBLANK(OFFSET(INDIRECT(afpivot!$H$1),CELL("row",B220)-5,,)),"", GETPIVOTDATA("Sum - Download",afpivot!$A$1,"Week",OFFSET(INDIRECT(afpivot!$H$1),CELL("row",B220)-5,,)))</f>
        <v/>
      </c>
    </row>
    <row r="221" spans="2:4" x14ac:dyDescent="0.15">
      <c r="B221" s="32" t="str">
        <f ca="1">IF(ISBLANK(OFFSET(INDIRECT(afpivot!$H$1),CELL("row",B221)-5,,)),"",OFFSET(INDIRECT(afpivot!$H$1),CELL("row",B221)-5,,))</f>
        <v/>
      </c>
      <c r="C221" s="26" t="str">
        <f ca="1">IF(ISBLANK(OFFSET(INDIRECT(afpivot!$H$1),CELL("row",B221)-5,,)),"", GETPIVOTDATA("Sum - AFLaunch",afpivot!$A$1,"Week",OFFSET(INDIRECT(afpivot!$H$1),CELL("row",B221)-5,,)))</f>
        <v/>
      </c>
      <c r="D221" s="26" t="str">
        <f ca="1">IF(ISBLANK(OFFSET(INDIRECT(afpivot!$H$1),CELL("row",B221)-5,,)),"", GETPIVOTDATA("Sum - Download",afpivot!$A$1,"Week",OFFSET(INDIRECT(afpivot!$H$1),CELL("row",B221)-5,,)))</f>
        <v/>
      </c>
    </row>
    <row r="222" spans="2:4" x14ac:dyDescent="0.15">
      <c r="B222" s="32" t="str">
        <f ca="1">IF(ISBLANK(OFFSET(INDIRECT(afpivot!$H$1),CELL("row",B222)-5,,)),"",OFFSET(INDIRECT(afpivot!$H$1),CELL("row",B222)-5,,))</f>
        <v/>
      </c>
      <c r="C222" s="26" t="str">
        <f ca="1">IF(ISBLANK(OFFSET(INDIRECT(afpivot!$H$1),CELL("row",B222)-5,,)),"", GETPIVOTDATA("Sum - AFLaunch",afpivot!$A$1,"Week",OFFSET(INDIRECT(afpivot!$H$1),CELL("row",B222)-5,,)))</f>
        <v/>
      </c>
      <c r="D222" s="26" t="str">
        <f ca="1">IF(ISBLANK(OFFSET(INDIRECT(afpivot!$H$1),CELL("row",B222)-5,,)),"", GETPIVOTDATA("Sum - Download",afpivot!$A$1,"Week",OFFSET(INDIRECT(afpivot!$H$1),CELL("row",B222)-5,,)))</f>
        <v/>
      </c>
    </row>
    <row r="223" spans="2:4" x14ac:dyDescent="0.15">
      <c r="B223" s="32" t="str">
        <f ca="1">IF(ISBLANK(OFFSET(INDIRECT(afpivot!$H$1),CELL("row",B223)-5,,)),"",OFFSET(INDIRECT(afpivot!$H$1),CELL("row",B223)-5,,))</f>
        <v/>
      </c>
      <c r="C223" s="26" t="str">
        <f ca="1">IF(ISBLANK(OFFSET(INDIRECT(afpivot!$H$1),CELL("row",B223)-5,,)),"", GETPIVOTDATA("Sum - AFLaunch",afpivot!$A$1,"Week",OFFSET(INDIRECT(afpivot!$H$1),CELL("row",B223)-5,,)))</f>
        <v/>
      </c>
      <c r="D223" s="26" t="str">
        <f ca="1">IF(ISBLANK(OFFSET(INDIRECT(afpivot!$H$1),CELL("row",B223)-5,,)),"", GETPIVOTDATA("Sum - Download",afpivot!$A$1,"Week",OFFSET(INDIRECT(afpivot!$H$1),CELL("row",B223)-5,,)))</f>
        <v/>
      </c>
    </row>
    <row r="224" spans="2:4" x14ac:dyDescent="0.15">
      <c r="B224" s="32" t="str">
        <f ca="1">IF(ISBLANK(OFFSET(INDIRECT(afpivot!$H$1),CELL("row",B224)-5,,)),"",OFFSET(INDIRECT(afpivot!$H$1),CELL("row",B224)-5,,))</f>
        <v/>
      </c>
      <c r="C224" s="26" t="str">
        <f ca="1">IF(ISBLANK(OFFSET(INDIRECT(afpivot!$H$1),CELL("row",B224)-5,,)),"", GETPIVOTDATA("Sum - AFLaunch",afpivot!$A$1,"Week",OFFSET(INDIRECT(afpivot!$H$1),CELL("row",B224)-5,,)))</f>
        <v/>
      </c>
      <c r="D224" s="26" t="str">
        <f ca="1">IF(ISBLANK(OFFSET(INDIRECT(afpivot!$H$1),CELL("row",B224)-5,,)),"", GETPIVOTDATA("Sum - Download",afpivot!$A$1,"Week",OFFSET(INDIRECT(afpivot!$H$1),CELL("row",B224)-5,,)))</f>
        <v/>
      </c>
    </row>
    <row r="225" spans="2:4" x14ac:dyDescent="0.15">
      <c r="B225" s="32" t="str">
        <f ca="1">IF(ISBLANK(OFFSET(INDIRECT(afpivot!$H$1),CELL("row",B225)-5,,)),"",OFFSET(INDIRECT(afpivot!$H$1),CELL("row",B225)-5,,))</f>
        <v/>
      </c>
      <c r="C225" s="26" t="str">
        <f ca="1">IF(ISBLANK(OFFSET(INDIRECT(afpivot!$H$1),CELL("row",B225)-5,,)),"", GETPIVOTDATA("Sum - AFLaunch",afpivot!$A$1,"Week",OFFSET(INDIRECT(afpivot!$H$1),CELL("row",B225)-5,,)))</f>
        <v/>
      </c>
      <c r="D225" s="26" t="str">
        <f ca="1">IF(ISBLANK(OFFSET(INDIRECT(afpivot!$H$1),CELL("row",B225)-5,,)),"", GETPIVOTDATA("Sum - Download",afpivot!$A$1,"Week",OFFSET(INDIRECT(afpivot!$H$1),CELL("row",B225)-5,,)))</f>
        <v/>
      </c>
    </row>
    <row r="226" spans="2:4" x14ac:dyDescent="0.15">
      <c r="B226" s="32" t="str">
        <f ca="1">IF(ISBLANK(OFFSET(INDIRECT(afpivot!$H$1),CELL("row",B226)-5,,)),"",OFFSET(INDIRECT(afpivot!$H$1),CELL("row",B226)-5,,))</f>
        <v/>
      </c>
      <c r="C226" s="26" t="str">
        <f ca="1">IF(ISBLANK(OFFSET(INDIRECT(afpivot!$H$1),CELL("row",B226)-5,,)),"", GETPIVOTDATA("Sum - AFLaunch",afpivot!$A$1,"Week",OFFSET(INDIRECT(afpivot!$H$1),CELL("row",B226)-5,,)))</f>
        <v/>
      </c>
      <c r="D226" s="26" t="str">
        <f ca="1">IF(ISBLANK(OFFSET(INDIRECT(afpivot!$H$1),CELL("row",B226)-5,,)),"", GETPIVOTDATA("Sum - Download",afpivot!$A$1,"Week",OFFSET(INDIRECT(afpivot!$H$1),CELL("row",B226)-5,,)))</f>
        <v/>
      </c>
    </row>
    <row r="227" spans="2:4" x14ac:dyDescent="0.15">
      <c r="B227" s="32" t="str">
        <f ca="1">IF(ISBLANK(OFFSET(INDIRECT(afpivot!$H$1),CELL("row",B227)-5,,)),"",OFFSET(INDIRECT(afpivot!$H$1),CELL("row",B227)-5,,))</f>
        <v/>
      </c>
      <c r="C227" s="26" t="str">
        <f ca="1">IF(ISBLANK(OFFSET(INDIRECT(afpivot!$H$1),CELL("row",B227)-5,,)),"", GETPIVOTDATA("Sum - AFLaunch",afpivot!$A$1,"Week",OFFSET(INDIRECT(afpivot!$H$1),CELL("row",B227)-5,,)))</f>
        <v/>
      </c>
      <c r="D227" s="26" t="str">
        <f ca="1">IF(ISBLANK(OFFSET(INDIRECT(afpivot!$H$1),CELL("row",B227)-5,,)),"", GETPIVOTDATA("Sum - Download",afpivot!$A$1,"Week",OFFSET(INDIRECT(afpivot!$H$1),CELL("row",B227)-5,,)))</f>
        <v/>
      </c>
    </row>
    <row r="228" spans="2:4" x14ac:dyDescent="0.15">
      <c r="B228" s="32" t="str">
        <f ca="1">IF(ISBLANK(OFFSET(INDIRECT(afpivot!$H$1),CELL("row",B228)-5,,)),"",OFFSET(INDIRECT(afpivot!$H$1),CELL("row",B228)-5,,))</f>
        <v/>
      </c>
      <c r="C228" s="26" t="str">
        <f ca="1">IF(ISBLANK(OFFSET(INDIRECT(afpivot!$H$1),CELL("row",B228)-5,,)),"", GETPIVOTDATA("Sum - AFLaunch",afpivot!$A$1,"Week",OFFSET(INDIRECT(afpivot!$H$1),CELL("row",B228)-5,,)))</f>
        <v/>
      </c>
      <c r="D228" s="26" t="str">
        <f ca="1">IF(ISBLANK(OFFSET(INDIRECT(afpivot!$H$1),CELL("row",B228)-5,,)),"", GETPIVOTDATA("Sum - Download",afpivot!$A$1,"Week",OFFSET(INDIRECT(afpivot!$H$1),CELL("row",B228)-5,,)))</f>
        <v/>
      </c>
    </row>
    <row r="229" spans="2:4" x14ac:dyDescent="0.15">
      <c r="B229" s="32" t="str">
        <f ca="1">IF(ISBLANK(OFFSET(INDIRECT(afpivot!$H$1),CELL("row",B229)-5,,)),"",OFFSET(INDIRECT(afpivot!$H$1),CELL("row",B229)-5,,))</f>
        <v/>
      </c>
      <c r="C229" s="26" t="str">
        <f ca="1">IF(ISBLANK(OFFSET(INDIRECT(afpivot!$H$1),CELL("row",B229)-5,,)),"", GETPIVOTDATA("Sum - AFLaunch",afpivot!$A$1,"Week",OFFSET(INDIRECT(afpivot!$H$1),CELL("row",B229)-5,,)))</f>
        <v/>
      </c>
      <c r="D229" s="26" t="str">
        <f ca="1">IF(ISBLANK(OFFSET(INDIRECT(afpivot!$H$1),CELL("row",B229)-5,,)),"", GETPIVOTDATA("Sum - Download",afpivot!$A$1,"Week",OFFSET(INDIRECT(afpivot!$H$1),CELL("row",B229)-5,,)))</f>
        <v/>
      </c>
    </row>
    <row r="230" spans="2:4" x14ac:dyDescent="0.15">
      <c r="B230" s="32" t="str">
        <f ca="1">IF(ISBLANK(OFFSET(INDIRECT(afpivot!$H$1),CELL("row",B230)-5,,)),"",OFFSET(INDIRECT(afpivot!$H$1),CELL("row",B230)-5,,))</f>
        <v/>
      </c>
      <c r="C230" s="26" t="str">
        <f ca="1">IF(ISBLANK(OFFSET(INDIRECT(afpivot!$H$1),CELL("row",B230)-5,,)),"", GETPIVOTDATA("Sum - AFLaunch",afpivot!$A$1,"Week",OFFSET(INDIRECT(afpivot!$H$1),CELL("row",B230)-5,,)))</f>
        <v/>
      </c>
      <c r="D230" s="26" t="str">
        <f ca="1">IF(ISBLANK(OFFSET(INDIRECT(afpivot!$H$1),CELL("row",B230)-5,,)),"", GETPIVOTDATA("Sum - Download",afpivot!$A$1,"Week",OFFSET(INDIRECT(afpivot!$H$1),CELL("row",B230)-5,,)))</f>
        <v/>
      </c>
    </row>
    <row r="231" spans="2:4" x14ac:dyDescent="0.15">
      <c r="B231" s="32" t="str">
        <f ca="1">IF(ISBLANK(OFFSET(INDIRECT(afpivot!$H$1),CELL("row",B231)-5,,)),"",OFFSET(INDIRECT(afpivot!$H$1),CELL("row",B231)-5,,))</f>
        <v/>
      </c>
      <c r="C231" s="26" t="str">
        <f ca="1">IF(ISBLANK(OFFSET(INDIRECT(afpivot!$H$1),CELL("row",B231)-5,,)),"", GETPIVOTDATA("Sum - AFLaunch",afpivot!$A$1,"Week",OFFSET(INDIRECT(afpivot!$H$1),CELL("row",B231)-5,,)))</f>
        <v/>
      </c>
      <c r="D231" s="26" t="str">
        <f ca="1">IF(ISBLANK(OFFSET(INDIRECT(afpivot!$H$1),CELL("row",B231)-5,,)),"", GETPIVOTDATA("Sum - Download",afpivot!$A$1,"Week",OFFSET(INDIRECT(afpivot!$H$1),CELL("row",B231)-5,,)))</f>
        <v/>
      </c>
    </row>
    <row r="232" spans="2:4" x14ac:dyDescent="0.15">
      <c r="B232" s="32" t="str">
        <f ca="1">IF(ISBLANK(OFFSET(INDIRECT(afpivot!$H$1),CELL("row",B232)-5,,)),"",OFFSET(INDIRECT(afpivot!$H$1),CELL("row",B232)-5,,))</f>
        <v/>
      </c>
      <c r="C232" s="26" t="str">
        <f ca="1">IF(ISBLANK(OFFSET(INDIRECT(afpivot!$H$1),CELL("row",B232)-5,,)),"", GETPIVOTDATA("Sum - AFLaunch",afpivot!$A$1,"Week",OFFSET(INDIRECT(afpivot!$H$1),CELL("row",B232)-5,,)))</f>
        <v/>
      </c>
      <c r="D232" s="26" t="str">
        <f ca="1">IF(ISBLANK(OFFSET(INDIRECT(afpivot!$H$1),CELL("row",B232)-5,,)),"", GETPIVOTDATA("Sum - Download",afpivot!$A$1,"Week",OFFSET(INDIRECT(afpivot!$H$1),CELL("row",B232)-5,,)))</f>
        <v/>
      </c>
    </row>
    <row r="233" spans="2:4" x14ac:dyDescent="0.15">
      <c r="B233" s="32" t="str">
        <f ca="1">IF(ISBLANK(OFFSET(INDIRECT(afpivot!$H$1),CELL("row",B233)-5,,)),"",OFFSET(INDIRECT(afpivot!$H$1),CELL("row",B233)-5,,))</f>
        <v/>
      </c>
      <c r="C233" s="26" t="str">
        <f ca="1">IF(ISBLANK(OFFSET(INDIRECT(afpivot!$H$1),CELL("row",B233)-5,,)),"", GETPIVOTDATA("Sum - AFLaunch",afpivot!$A$1,"Week",OFFSET(INDIRECT(afpivot!$H$1),CELL("row",B233)-5,,)))</f>
        <v/>
      </c>
      <c r="D233" s="26" t="str">
        <f ca="1">IF(ISBLANK(OFFSET(INDIRECT(afpivot!$H$1),CELL("row",B233)-5,,)),"", GETPIVOTDATA("Sum - Download",afpivot!$A$1,"Week",OFFSET(INDIRECT(afpivot!$H$1),CELL("row",B233)-5,,)))</f>
        <v/>
      </c>
    </row>
    <row r="234" spans="2:4" x14ac:dyDescent="0.15">
      <c r="B234" s="32" t="str">
        <f ca="1">IF(ISBLANK(OFFSET(INDIRECT(afpivot!$H$1),CELL("row",B234)-5,,)),"",OFFSET(INDIRECT(afpivot!$H$1),CELL("row",B234)-5,,))</f>
        <v/>
      </c>
      <c r="C234" s="26" t="str">
        <f ca="1">IF(ISBLANK(OFFSET(INDIRECT(afpivot!$H$1),CELL("row",B234)-5,,)),"", GETPIVOTDATA("Sum - AFLaunch",afpivot!$A$1,"Week",OFFSET(INDIRECT(afpivot!$H$1),CELL("row",B234)-5,,)))</f>
        <v/>
      </c>
      <c r="D234" s="26" t="str">
        <f ca="1">IF(ISBLANK(OFFSET(INDIRECT(afpivot!$H$1),CELL("row",B234)-5,,)),"", GETPIVOTDATA("Sum - Download",afpivot!$A$1,"Week",OFFSET(INDIRECT(afpivot!$H$1),CELL("row",B234)-5,,)))</f>
        <v/>
      </c>
    </row>
    <row r="235" spans="2:4" x14ac:dyDescent="0.15">
      <c r="B235" s="32" t="str">
        <f ca="1">IF(ISBLANK(OFFSET(INDIRECT(afpivot!$H$1),CELL("row",B235)-5,,)),"",OFFSET(INDIRECT(afpivot!$H$1),CELL("row",B235)-5,,))</f>
        <v/>
      </c>
      <c r="C235" s="26" t="str">
        <f ca="1">IF(ISBLANK(OFFSET(INDIRECT(afpivot!$H$1),CELL("row",B235)-5,,)),"", GETPIVOTDATA("Sum - AFLaunch",afpivot!$A$1,"Week",OFFSET(INDIRECT(afpivot!$H$1),CELL("row",B235)-5,,)))</f>
        <v/>
      </c>
      <c r="D235" s="26" t="str">
        <f ca="1">IF(ISBLANK(OFFSET(INDIRECT(afpivot!$H$1),CELL("row",B235)-5,,)),"", GETPIVOTDATA("Sum - Download",afpivot!$A$1,"Week",OFFSET(INDIRECT(afpivot!$H$1),CELL("row",B235)-5,,)))</f>
        <v/>
      </c>
    </row>
    <row r="236" spans="2:4" x14ac:dyDescent="0.15">
      <c r="B236" s="32" t="str">
        <f ca="1">IF(ISBLANK(OFFSET(INDIRECT(afpivot!$H$1),CELL("row",B236)-5,,)),"",OFFSET(INDIRECT(afpivot!$H$1),CELL("row",B236)-5,,))</f>
        <v/>
      </c>
      <c r="C236" s="26" t="str">
        <f ca="1">IF(ISBLANK(OFFSET(INDIRECT(afpivot!$H$1),CELL("row",B236)-5,,)),"", GETPIVOTDATA("Sum - AFLaunch",afpivot!$A$1,"Week",OFFSET(INDIRECT(afpivot!$H$1),CELL("row",B236)-5,,)))</f>
        <v/>
      </c>
      <c r="D236" s="26" t="str">
        <f ca="1">IF(ISBLANK(OFFSET(INDIRECT(afpivot!$H$1),CELL("row",B236)-5,,)),"", GETPIVOTDATA("Sum - Download",afpivot!$A$1,"Week",OFFSET(INDIRECT(afpivot!$H$1),CELL("row",B236)-5,,)))</f>
        <v/>
      </c>
    </row>
    <row r="237" spans="2:4" x14ac:dyDescent="0.15">
      <c r="B237" s="32" t="str">
        <f ca="1">IF(ISBLANK(OFFSET(INDIRECT(afpivot!$H$1),CELL("row",B237)-5,,)),"",OFFSET(INDIRECT(afpivot!$H$1),CELL("row",B237)-5,,))</f>
        <v/>
      </c>
      <c r="C237" s="26" t="str">
        <f ca="1">IF(ISBLANK(OFFSET(INDIRECT(afpivot!$H$1),CELL("row",B237)-5,,)),"", GETPIVOTDATA("Sum - AFLaunch",afpivot!$A$1,"Week",OFFSET(INDIRECT(afpivot!$H$1),CELL("row",B237)-5,,)))</f>
        <v/>
      </c>
      <c r="D237" s="26" t="str">
        <f ca="1">IF(ISBLANK(OFFSET(INDIRECT(afpivot!$H$1),CELL("row",B237)-5,,)),"", GETPIVOTDATA("Sum - Download",afpivot!$A$1,"Week",OFFSET(INDIRECT(afpivot!$H$1),CELL("row",B237)-5,,)))</f>
        <v/>
      </c>
    </row>
    <row r="238" spans="2:4" x14ac:dyDescent="0.15">
      <c r="B238" s="32" t="str">
        <f ca="1">IF(ISBLANK(OFFSET(INDIRECT(afpivot!$H$1),CELL("row",B238)-5,,)),"",OFFSET(INDIRECT(afpivot!$H$1),CELL("row",B238)-5,,))</f>
        <v/>
      </c>
      <c r="C238" s="26" t="str">
        <f ca="1">IF(ISBLANK(OFFSET(INDIRECT(afpivot!$H$1),CELL("row",B238)-5,,)),"", GETPIVOTDATA("Sum - AFLaunch",afpivot!$A$1,"Week",OFFSET(INDIRECT(afpivot!$H$1),CELL("row",B238)-5,,)))</f>
        <v/>
      </c>
      <c r="D238" s="26" t="str">
        <f ca="1">IF(ISBLANK(OFFSET(INDIRECT(afpivot!$H$1),CELL("row",B238)-5,,)),"", GETPIVOTDATA("Sum - Download",afpivot!$A$1,"Week",OFFSET(INDIRECT(afpivot!$H$1),CELL("row",B238)-5,,)))</f>
        <v/>
      </c>
    </row>
    <row r="239" spans="2:4" x14ac:dyDescent="0.15">
      <c r="B239" s="32" t="str">
        <f ca="1">IF(ISBLANK(OFFSET(INDIRECT(afpivot!$H$1),CELL("row",B239)-5,,)),"",OFFSET(INDIRECT(afpivot!$H$1),CELL("row",B239)-5,,))</f>
        <v/>
      </c>
      <c r="C239" s="26" t="str">
        <f ca="1">IF(ISBLANK(OFFSET(INDIRECT(afpivot!$H$1),CELL("row",B239)-5,,)),"", GETPIVOTDATA("Sum - AFLaunch",afpivot!$A$1,"Week",OFFSET(INDIRECT(afpivot!$H$1),CELL("row",B239)-5,,)))</f>
        <v/>
      </c>
      <c r="D239" s="26" t="str">
        <f ca="1">IF(ISBLANK(OFFSET(INDIRECT(afpivot!$H$1),CELL("row",B239)-5,,)),"", GETPIVOTDATA("Sum - Download",afpivot!$A$1,"Week",OFFSET(INDIRECT(afpivot!$H$1),CELL("row",B239)-5,,)))</f>
        <v/>
      </c>
    </row>
    <row r="240" spans="2:4" x14ac:dyDescent="0.15">
      <c r="B240" s="32" t="str">
        <f ca="1">IF(ISBLANK(OFFSET(INDIRECT(afpivot!$H$1),CELL("row",B240)-5,,)),"",OFFSET(INDIRECT(afpivot!$H$1),CELL("row",B240)-5,,))</f>
        <v/>
      </c>
      <c r="C240" s="26" t="str">
        <f ca="1">IF(ISBLANK(OFFSET(INDIRECT(afpivot!$H$1),CELL("row",B240)-5,,)),"", GETPIVOTDATA("Sum - AFLaunch",afpivot!$A$1,"Week",OFFSET(INDIRECT(afpivot!$H$1),CELL("row",B240)-5,,)))</f>
        <v/>
      </c>
      <c r="D240" s="26" t="str">
        <f ca="1">IF(ISBLANK(OFFSET(INDIRECT(afpivot!$H$1),CELL("row",B240)-5,,)),"", GETPIVOTDATA("Sum - Download",afpivot!$A$1,"Week",OFFSET(INDIRECT(afpivot!$H$1),CELL("row",B240)-5,,)))</f>
        <v/>
      </c>
    </row>
    <row r="241" spans="2:4" x14ac:dyDescent="0.15">
      <c r="B241" s="32" t="str">
        <f ca="1">IF(ISBLANK(OFFSET(INDIRECT(afpivot!$H$1),CELL("row",B241)-5,,)),"",OFFSET(INDIRECT(afpivot!$H$1),CELL("row",B241)-5,,))</f>
        <v/>
      </c>
      <c r="C241" s="26" t="str">
        <f ca="1">IF(ISBLANK(OFFSET(INDIRECT(afpivot!$H$1),CELL("row",B241)-5,,)),"", GETPIVOTDATA("Sum - AFLaunch",afpivot!$A$1,"Week",OFFSET(INDIRECT(afpivot!$H$1),CELL("row",B241)-5,,)))</f>
        <v/>
      </c>
      <c r="D241" s="26" t="str">
        <f ca="1">IF(ISBLANK(OFFSET(INDIRECT(afpivot!$H$1),CELL("row",B241)-5,,)),"", GETPIVOTDATA("Sum - Download",afpivot!$A$1,"Week",OFFSET(INDIRECT(afpivot!$H$1),CELL("row",B241)-5,,)))</f>
        <v/>
      </c>
    </row>
    <row r="242" spans="2:4" x14ac:dyDescent="0.15">
      <c r="B242" s="32" t="str">
        <f ca="1">IF(ISBLANK(OFFSET(INDIRECT(afpivot!$H$1),CELL("row",B242)-5,,)),"",OFFSET(INDIRECT(afpivot!$H$1),CELL("row",B242)-5,,))</f>
        <v/>
      </c>
      <c r="C242" s="26" t="str">
        <f ca="1">IF(ISBLANK(OFFSET(INDIRECT(afpivot!$H$1),CELL("row",B242)-5,,)),"", GETPIVOTDATA("Sum - AFLaunch",afpivot!$A$1,"Week",OFFSET(INDIRECT(afpivot!$H$1),CELL("row",B242)-5,,)))</f>
        <v/>
      </c>
      <c r="D242" s="26" t="str">
        <f ca="1">IF(ISBLANK(OFFSET(INDIRECT(afpivot!$H$1),CELL("row",B242)-5,,)),"", GETPIVOTDATA("Sum - Download",afpivot!$A$1,"Week",OFFSET(INDIRECT(afpivot!$H$1),CELL("row",B242)-5,,)))</f>
        <v/>
      </c>
    </row>
    <row r="243" spans="2:4" x14ac:dyDescent="0.15">
      <c r="B243" s="32" t="str">
        <f ca="1">IF(ISBLANK(OFFSET(INDIRECT(afpivot!$H$1),CELL("row",B243)-5,,)),"",OFFSET(INDIRECT(afpivot!$H$1),CELL("row",B243)-5,,))</f>
        <v/>
      </c>
      <c r="C243" s="26" t="str">
        <f ca="1">IF(ISBLANK(OFFSET(INDIRECT(afpivot!$H$1),CELL("row",B243)-5,,)),"", GETPIVOTDATA("Sum - AFLaunch",afpivot!$A$1,"Week",OFFSET(INDIRECT(afpivot!$H$1),CELL("row",B243)-5,,)))</f>
        <v/>
      </c>
      <c r="D243" s="26" t="str">
        <f ca="1">IF(ISBLANK(OFFSET(INDIRECT(afpivot!$H$1),CELL("row",B243)-5,,)),"", GETPIVOTDATA("Sum - Download",afpivot!$A$1,"Week",OFFSET(INDIRECT(afpivot!$H$1),CELL("row",B243)-5,,)))</f>
        <v/>
      </c>
    </row>
    <row r="244" spans="2:4" x14ac:dyDescent="0.15">
      <c r="B244" s="32" t="str">
        <f ca="1">IF(ISBLANK(OFFSET(INDIRECT(afpivot!$H$1),CELL("row",B244)-5,,)),"",OFFSET(INDIRECT(afpivot!$H$1),CELL("row",B244)-5,,))</f>
        <v/>
      </c>
      <c r="C244" s="26" t="str">
        <f ca="1">IF(ISBLANK(OFFSET(INDIRECT(afpivot!$H$1),CELL("row",B244)-5,,)),"", GETPIVOTDATA("Sum - AFLaunch",afpivot!$A$1,"Week",OFFSET(INDIRECT(afpivot!$H$1),CELL("row",B244)-5,,)))</f>
        <v/>
      </c>
      <c r="D244" s="26" t="str">
        <f ca="1">IF(ISBLANK(OFFSET(INDIRECT(afpivot!$H$1),CELL("row",B244)-5,,)),"", GETPIVOTDATA("Sum - Download",afpivot!$A$1,"Week",OFFSET(INDIRECT(afpivot!$H$1),CELL("row",B244)-5,,)))</f>
        <v/>
      </c>
    </row>
    <row r="245" spans="2:4" x14ac:dyDescent="0.15">
      <c r="B245" s="32" t="str">
        <f ca="1">IF(ISBLANK(OFFSET(INDIRECT(afpivot!$H$1),CELL("row",B245)-5,,)),"",OFFSET(INDIRECT(afpivot!$H$1),CELL("row",B245)-5,,))</f>
        <v/>
      </c>
      <c r="C245" s="26" t="str">
        <f ca="1">IF(ISBLANK(OFFSET(INDIRECT(afpivot!$H$1),CELL("row",B245)-5,,)),"", GETPIVOTDATA("Sum - AFLaunch",afpivot!$A$1,"Week",OFFSET(INDIRECT(afpivot!$H$1),CELL("row",B245)-5,,)))</f>
        <v/>
      </c>
      <c r="D245" s="26" t="str">
        <f ca="1">IF(ISBLANK(OFFSET(INDIRECT(afpivot!$H$1),CELL("row",B245)-5,,)),"", GETPIVOTDATA("Sum - Download",afpivot!$A$1,"Week",OFFSET(INDIRECT(afpivot!$H$1),CELL("row",B245)-5,,)))</f>
        <v/>
      </c>
    </row>
    <row r="246" spans="2:4" x14ac:dyDescent="0.15">
      <c r="B246" s="32" t="str">
        <f ca="1">IF(ISBLANK(OFFSET(INDIRECT(afpivot!$H$1),CELL("row",B246)-5,,)),"",OFFSET(INDIRECT(afpivot!$H$1),CELL("row",B246)-5,,))</f>
        <v/>
      </c>
      <c r="C246" s="26" t="str">
        <f ca="1">IF(ISBLANK(OFFSET(INDIRECT(afpivot!$H$1),CELL("row",B246)-5,,)),"", GETPIVOTDATA("Sum - AFLaunch",afpivot!$A$1,"Week",OFFSET(INDIRECT(afpivot!$H$1),CELL("row",B246)-5,,)))</f>
        <v/>
      </c>
      <c r="D246" s="26" t="str">
        <f ca="1">IF(ISBLANK(OFFSET(INDIRECT(afpivot!$H$1),CELL("row",B246)-5,,)),"", GETPIVOTDATA("Sum - Download",afpivot!$A$1,"Week",OFFSET(INDIRECT(afpivot!$H$1),CELL("row",B246)-5,,)))</f>
        <v/>
      </c>
    </row>
    <row r="247" spans="2:4" x14ac:dyDescent="0.15">
      <c r="B247" s="32" t="str">
        <f ca="1">IF(ISBLANK(OFFSET(INDIRECT(afpivot!$H$1),CELL("row",B247)-5,,)),"",OFFSET(INDIRECT(afpivot!$H$1),CELL("row",B247)-5,,))</f>
        <v/>
      </c>
      <c r="C247" s="26" t="str">
        <f ca="1">IF(ISBLANK(OFFSET(INDIRECT(afpivot!$H$1),CELL("row",B247)-5,,)),"", GETPIVOTDATA("Sum - AFLaunch",afpivot!$A$1,"Week",OFFSET(INDIRECT(afpivot!$H$1),CELL("row",B247)-5,,)))</f>
        <v/>
      </c>
      <c r="D247" s="26" t="str">
        <f ca="1">IF(ISBLANK(OFFSET(INDIRECT(afpivot!$H$1),CELL("row",B247)-5,,)),"", GETPIVOTDATA("Sum - Download",afpivot!$A$1,"Week",OFFSET(INDIRECT(afpivot!$H$1),CELL("row",B247)-5,,)))</f>
        <v/>
      </c>
    </row>
    <row r="248" spans="2:4" x14ac:dyDescent="0.15">
      <c r="B248" s="32" t="str">
        <f ca="1">IF(ISBLANK(OFFSET(INDIRECT(afpivot!$H$1),CELL("row",B248)-5,,)),"",OFFSET(INDIRECT(afpivot!$H$1),CELL("row",B248)-5,,))</f>
        <v/>
      </c>
      <c r="C248" s="26" t="str">
        <f ca="1">IF(ISBLANK(OFFSET(INDIRECT(afpivot!$H$1),CELL("row",B248)-5,,)),"", GETPIVOTDATA("Sum - AFLaunch",afpivot!$A$1,"Week",OFFSET(INDIRECT(afpivot!$H$1),CELL("row",B248)-5,,)))</f>
        <v/>
      </c>
      <c r="D248" s="26" t="str">
        <f ca="1">IF(ISBLANK(OFFSET(INDIRECT(afpivot!$H$1),CELL("row",B248)-5,,)),"", GETPIVOTDATA("Sum - Download",afpivot!$A$1,"Week",OFFSET(INDIRECT(afpivot!$H$1),CELL("row",B248)-5,,)))</f>
        <v/>
      </c>
    </row>
    <row r="249" spans="2:4" x14ac:dyDescent="0.15">
      <c r="B249" s="32" t="str">
        <f ca="1">IF(ISBLANK(OFFSET(INDIRECT(afpivot!$H$1),CELL("row",B249)-5,,)),"",OFFSET(INDIRECT(afpivot!$H$1),CELL("row",B249)-5,,))</f>
        <v/>
      </c>
      <c r="C249" s="26" t="str">
        <f ca="1">IF(ISBLANK(OFFSET(INDIRECT(afpivot!$H$1),CELL("row",B249)-5,,)),"", GETPIVOTDATA("Sum - AFLaunch",afpivot!$A$1,"Week",OFFSET(INDIRECT(afpivot!$H$1),CELL("row",B249)-5,,)))</f>
        <v/>
      </c>
      <c r="D249" s="26" t="str">
        <f ca="1">IF(ISBLANK(OFFSET(INDIRECT(afpivot!$H$1),CELL("row",B249)-5,,)),"", GETPIVOTDATA("Sum - Download",afpivot!$A$1,"Week",OFFSET(INDIRECT(afpivot!$H$1),CELL("row",B249)-5,,)))</f>
        <v/>
      </c>
    </row>
    <row r="250" spans="2:4" x14ac:dyDescent="0.15">
      <c r="B250" s="32" t="str">
        <f ca="1">IF(ISBLANK(OFFSET(INDIRECT(afpivot!$H$1),CELL("row",B250)-5,,)),"",OFFSET(INDIRECT(afpivot!$H$1),CELL("row",B250)-5,,))</f>
        <v/>
      </c>
      <c r="C250" s="26" t="str">
        <f ca="1">IF(ISBLANK(OFFSET(INDIRECT(afpivot!$H$1),CELL("row",B250)-5,,)),"", GETPIVOTDATA("Sum - AFLaunch",afpivot!$A$1,"Week",OFFSET(INDIRECT(afpivot!$H$1),CELL("row",B250)-5,,)))</f>
        <v/>
      </c>
      <c r="D250" s="26" t="str">
        <f ca="1">IF(ISBLANK(OFFSET(INDIRECT(afpivot!$H$1),CELL("row",B250)-5,,)),"", GETPIVOTDATA("Sum - Download",afpivot!$A$1,"Week",OFFSET(INDIRECT(afpivot!$H$1),CELL("row",B250)-5,,)))</f>
        <v/>
      </c>
    </row>
    <row r="251" spans="2:4" x14ac:dyDescent="0.15">
      <c r="B251" s="32" t="str">
        <f ca="1">IF(ISBLANK(OFFSET(INDIRECT(afpivot!$H$1),CELL("row",B251)-5,,)),"",OFFSET(INDIRECT(afpivot!$H$1),CELL("row",B251)-5,,))</f>
        <v/>
      </c>
      <c r="C251" s="26" t="str">
        <f ca="1">IF(ISBLANK(OFFSET(INDIRECT(afpivot!$H$1),CELL("row",B251)-5,,)),"", GETPIVOTDATA("Sum - AFLaunch",afpivot!$A$1,"Week",OFFSET(INDIRECT(afpivot!$H$1),CELL("row",B251)-5,,)))</f>
        <v/>
      </c>
      <c r="D251" s="26" t="str">
        <f ca="1">IF(ISBLANK(OFFSET(INDIRECT(afpivot!$H$1),CELL("row",B251)-5,,)),"", GETPIVOTDATA("Sum - Download",afpivot!$A$1,"Week",OFFSET(INDIRECT(afpivot!$H$1),CELL("row",B251)-5,,)))</f>
        <v/>
      </c>
    </row>
    <row r="252" spans="2:4" x14ac:dyDescent="0.15">
      <c r="B252" s="32" t="str">
        <f ca="1">IF(ISBLANK(OFFSET(INDIRECT(afpivot!$H$1),CELL("row",B252)-5,,)),"",OFFSET(INDIRECT(afpivot!$H$1),CELL("row",B252)-5,,))</f>
        <v/>
      </c>
      <c r="C252" s="26" t="str">
        <f ca="1">IF(ISBLANK(OFFSET(INDIRECT(afpivot!$H$1),CELL("row",B252)-5,,)),"", GETPIVOTDATA("Sum - AFLaunch",afpivot!$A$1,"Week",OFFSET(INDIRECT(afpivot!$H$1),CELL("row",B252)-5,,)))</f>
        <v/>
      </c>
      <c r="D252" s="26" t="str">
        <f ca="1">IF(ISBLANK(OFFSET(INDIRECT(afpivot!$H$1),CELL("row",B252)-5,,)),"", GETPIVOTDATA("Sum - Download",afpivot!$A$1,"Week",OFFSET(INDIRECT(afpivot!$H$1),CELL("row",B252)-5,,)))</f>
        <v/>
      </c>
    </row>
    <row r="253" spans="2:4" x14ac:dyDescent="0.15">
      <c r="B253" s="32" t="str">
        <f ca="1">IF(ISBLANK(OFFSET(INDIRECT(afpivot!$H$1),CELL("row",B253)-5,,)),"",OFFSET(INDIRECT(afpivot!$H$1),CELL("row",B253)-5,,))</f>
        <v/>
      </c>
      <c r="C253" s="26" t="str">
        <f ca="1">IF(ISBLANK(OFFSET(INDIRECT(afpivot!$H$1),CELL("row",B253)-5,,)),"", GETPIVOTDATA("Sum - AFLaunch",afpivot!$A$1,"Week",OFFSET(INDIRECT(afpivot!$H$1),CELL("row",B253)-5,,)))</f>
        <v/>
      </c>
      <c r="D253" s="26" t="str">
        <f ca="1">IF(ISBLANK(OFFSET(INDIRECT(afpivot!$H$1),CELL("row",B253)-5,,)),"", GETPIVOTDATA("Sum - Download",afpivot!$A$1,"Week",OFFSET(INDIRECT(afpivot!$H$1),CELL("row",B253)-5,,)))</f>
        <v/>
      </c>
    </row>
    <row r="254" spans="2:4" x14ac:dyDescent="0.15">
      <c r="B254" s="32" t="str">
        <f ca="1">IF(ISBLANK(OFFSET(INDIRECT(afpivot!$H$1),CELL("row",B254)-5,,)),"",OFFSET(INDIRECT(afpivot!$H$1),CELL("row",B254)-5,,))</f>
        <v/>
      </c>
      <c r="C254" s="26" t="str">
        <f ca="1">IF(ISBLANK(OFFSET(INDIRECT(afpivot!$H$1),CELL("row",B254)-5,,)),"", GETPIVOTDATA("Sum - AFLaunch",afpivot!$A$1,"Week",OFFSET(INDIRECT(afpivot!$H$1),CELL("row",B254)-5,,)))</f>
        <v/>
      </c>
      <c r="D254" s="26" t="str">
        <f ca="1">IF(ISBLANK(OFFSET(INDIRECT(afpivot!$H$1),CELL("row",B254)-5,,)),"", GETPIVOTDATA("Sum - Download",afpivot!$A$1,"Week",OFFSET(INDIRECT(afpivot!$H$1),CELL("row",B254)-5,,)))</f>
        <v/>
      </c>
    </row>
    <row r="255" spans="2:4" x14ac:dyDescent="0.15">
      <c r="B255" s="32" t="str">
        <f ca="1">IF(ISBLANK(OFFSET(INDIRECT(afpivot!$H$1),CELL("row",B255)-5,,)),"",OFFSET(INDIRECT(afpivot!$H$1),CELL("row",B255)-5,,))</f>
        <v/>
      </c>
      <c r="C255" s="26" t="str">
        <f ca="1">IF(ISBLANK(OFFSET(INDIRECT(afpivot!$H$1),CELL("row",B255)-5,,)),"", GETPIVOTDATA("Sum - AFLaunch",afpivot!$A$1,"Week",OFFSET(INDIRECT(afpivot!$H$1),CELL("row",B255)-5,,)))</f>
        <v/>
      </c>
      <c r="D255" s="26" t="str">
        <f ca="1">IF(ISBLANK(OFFSET(INDIRECT(afpivot!$H$1),CELL("row",B255)-5,,)),"", GETPIVOTDATA("Sum - Download",afpivot!$A$1,"Week",OFFSET(INDIRECT(afpivot!$H$1),CELL("row",B255)-5,,)))</f>
        <v/>
      </c>
    </row>
    <row r="256" spans="2:4" x14ac:dyDescent="0.15">
      <c r="B256" s="32" t="str">
        <f ca="1">IF(ISBLANK(OFFSET(INDIRECT(afpivot!$H$1),CELL("row",B256)-5,,)),"",OFFSET(INDIRECT(afpivot!$H$1),CELL("row",B256)-5,,))</f>
        <v/>
      </c>
      <c r="C256" s="26" t="str">
        <f ca="1">IF(ISBLANK(OFFSET(INDIRECT(afpivot!$H$1),CELL("row",B256)-5,,)),"", GETPIVOTDATA("Sum - AFLaunch",afpivot!$A$1,"Week",OFFSET(INDIRECT(afpivot!$H$1),CELL("row",B256)-5,,)))</f>
        <v/>
      </c>
      <c r="D256" s="26" t="str">
        <f ca="1">IF(ISBLANK(OFFSET(INDIRECT(afpivot!$H$1),CELL("row",B256)-5,,)),"", GETPIVOTDATA("Sum - Download",afpivot!$A$1,"Week",OFFSET(INDIRECT(afpivot!$H$1),CELL("row",B256)-5,,)))</f>
        <v/>
      </c>
    </row>
    <row r="257" spans="2:4" x14ac:dyDescent="0.15">
      <c r="B257" s="32" t="str">
        <f ca="1">IF(ISBLANK(OFFSET(INDIRECT(afpivot!$H$1),CELL("row",B257)-5,,)),"",OFFSET(INDIRECT(afpivot!$H$1),CELL("row",B257)-5,,))</f>
        <v/>
      </c>
      <c r="C257" s="26" t="str">
        <f ca="1">IF(ISBLANK(OFFSET(INDIRECT(afpivot!$H$1),CELL("row",B257)-5,,)),"", GETPIVOTDATA("Sum - AFLaunch",afpivot!$A$1,"Week",OFFSET(INDIRECT(afpivot!$H$1),CELL("row",B257)-5,,)))</f>
        <v/>
      </c>
      <c r="D257" s="26" t="str">
        <f ca="1">IF(ISBLANK(OFFSET(INDIRECT(afpivot!$H$1),CELL("row",B257)-5,,)),"", GETPIVOTDATA("Sum - Download",afpivot!$A$1,"Week",OFFSET(INDIRECT(afpivot!$H$1),CELL("row",B257)-5,,)))</f>
        <v/>
      </c>
    </row>
    <row r="258" spans="2:4" x14ac:dyDescent="0.15">
      <c r="B258" s="32" t="str">
        <f ca="1">IF(ISBLANK(OFFSET(INDIRECT(afpivot!$H$1),CELL("row",B258)-5,,)),"",OFFSET(INDIRECT(afpivot!$H$1),CELL("row",B258)-5,,))</f>
        <v/>
      </c>
      <c r="C258" s="26" t="str">
        <f ca="1">IF(ISBLANK(OFFSET(INDIRECT(afpivot!$H$1),CELL("row",B258)-5,,)),"", GETPIVOTDATA("Sum - AFLaunch",afpivot!$A$1,"Week",OFFSET(INDIRECT(afpivot!$H$1),CELL("row",B258)-5,,)))</f>
        <v/>
      </c>
      <c r="D258" s="26" t="str">
        <f ca="1">IF(ISBLANK(OFFSET(INDIRECT(afpivot!$H$1),CELL("row",B258)-5,,)),"", GETPIVOTDATA("Sum - Download",afpivot!$A$1,"Week",OFFSET(INDIRECT(afpivot!$H$1),CELL("row",B258)-5,,)))</f>
        <v/>
      </c>
    </row>
    <row r="259" spans="2:4" x14ac:dyDescent="0.15">
      <c r="B259" s="32" t="str">
        <f ca="1">IF(ISBLANK(OFFSET(INDIRECT(afpivot!$H$1),CELL("row",B259)-5,,)),"",OFFSET(INDIRECT(afpivot!$H$1),CELL("row",B259)-5,,))</f>
        <v/>
      </c>
      <c r="C259" s="26" t="str">
        <f ca="1">IF(ISBLANK(OFFSET(INDIRECT(afpivot!$H$1),CELL("row",B259)-5,,)),"", GETPIVOTDATA("Sum - AFLaunch",afpivot!$A$1,"Week",OFFSET(INDIRECT(afpivot!$H$1),CELL("row",B259)-5,,)))</f>
        <v/>
      </c>
      <c r="D259" s="26" t="str">
        <f ca="1">IF(ISBLANK(OFFSET(INDIRECT(afpivot!$H$1),CELL("row",B259)-5,,)),"", GETPIVOTDATA("Sum - Download",afpivot!$A$1,"Week",OFFSET(INDIRECT(afpivot!$H$1),CELL("row",B259)-5,,)))</f>
        <v/>
      </c>
    </row>
    <row r="260" spans="2:4" x14ac:dyDescent="0.15">
      <c r="B260" s="32" t="str">
        <f ca="1">IF(ISBLANK(OFFSET(INDIRECT(afpivot!$H$1),CELL("row",B260)-5,,)),"",OFFSET(INDIRECT(afpivot!$H$1),CELL("row",B260)-5,,))</f>
        <v/>
      </c>
      <c r="C260" s="26" t="str">
        <f ca="1">IF(ISBLANK(OFFSET(INDIRECT(afpivot!$H$1),CELL("row",B260)-5,,)),"", GETPIVOTDATA("Sum - AFLaunch",afpivot!$A$1,"Week",OFFSET(INDIRECT(afpivot!$H$1),CELL("row",B260)-5,,)))</f>
        <v/>
      </c>
      <c r="D260" s="26" t="str">
        <f ca="1">IF(ISBLANK(OFFSET(INDIRECT(afpivot!$H$1),CELL("row",B260)-5,,)),"", GETPIVOTDATA("Sum - Download",afpivot!$A$1,"Week",OFFSET(INDIRECT(afpivot!$H$1),CELL("row",B260)-5,,)))</f>
        <v/>
      </c>
    </row>
    <row r="261" spans="2:4" x14ac:dyDescent="0.15">
      <c r="B261" s="32" t="str">
        <f ca="1">IF(ISBLANK(OFFSET(INDIRECT(afpivot!$H$1),CELL("row",B261)-5,,)),"",OFFSET(INDIRECT(afpivot!$H$1),CELL("row",B261)-5,,))</f>
        <v/>
      </c>
      <c r="C261" s="26" t="str">
        <f ca="1">IF(ISBLANK(OFFSET(INDIRECT(afpivot!$H$1),CELL("row",B261)-5,,)),"", GETPIVOTDATA("Sum - AFLaunch",afpivot!$A$1,"Week",OFFSET(INDIRECT(afpivot!$H$1),CELL("row",B261)-5,,)))</f>
        <v/>
      </c>
      <c r="D261" s="26" t="str">
        <f ca="1">IF(ISBLANK(OFFSET(INDIRECT(afpivot!$H$1),CELL("row",B261)-5,,)),"", GETPIVOTDATA("Sum - Download",afpivot!$A$1,"Week",OFFSET(INDIRECT(afpivot!$H$1),CELL("row",B261)-5,,)))</f>
        <v/>
      </c>
    </row>
    <row r="262" spans="2:4" x14ac:dyDescent="0.15">
      <c r="B262" s="32" t="str">
        <f ca="1">IF(ISBLANK(OFFSET(INDIRECT(afpivot!$H$1),CELL("row",B262)-5,,)),"",OFFSET(INDIRECT(afpivot!$H$1),CELL("row",B262)-5,,))</f>
        <v/>
      </c>
      <c r="C262" s="26" t="str">
        <f ca="1">IF(ISBLANK(OFFSET(INDIRECT(afpivot!$H$1),CELL("row",B262)-5,,)),"", GETPIVOTDATA("Sum - AFLaunch",afpivot!$A$1,"Week",OFFSET(INDIRECT(afpivot!$H$1),CELL("row",B262)-5,,)))</f>
        <v/>
      </c>
      <c r="D262" s="26" t="str">
        <f ca="1">IF(ISBLANK(OFFSET(INDIRECT(afpivot!$H$1),CELL("row",B262)-5,,)),"", GETPIVOTDATA("Sum - Download",afpivot!$A$1,"Week",OFFSET(INDIRECT(afpivot!$H$1),CELL("row",B262)-5,,)))</f>
        <v/>
      </c>
    </row>
    <row r="263" spans="2:4" x14ac:dyDescent="0.15">
      <c r="B263" s="32" t="str">
        <f ca="1">IF(ISBLANK(OFFSET(INDIRECT(afpivot!$H$1),CELL("row",B263)-5,,)),"",OFFSET(INDIRECT(afpivot!$H$1),CELL("row",B263)-5,,))</f>
        <v/>
      </c>
      <c r="C263" s="26" t="str">
        <f ca="1">IF(ISBLANK(OFFSET(INDIRECT(afpivot!$H$1),CELL("row",B263)-5,,)),"", GETPIVOTDATA("Sum - AFLaunch",afpivot!$A$1,"Week",OFFSET(INDIRECT(afpivot!$H$1),CELL("row",B263)-5,,)))</f>
        <v/>
      </c>
      <c r="D263" s="26" t="str">
        <f ca="1">IF(ISBLANK(OFFSET(INDIRECT(afpivot!$H$1),CELL("row",B263)-5,,)),"", GETPIVOTDATA("Sum - Download",afpivot!$A$1,"Week",OFFSET(INDIRECT(afpivot!$H$1),CELL("row",B263)-5,,)))</f>
        <v/>
      </c>
    </row>
    <row r="264" spans="2:4" x14ac:dyDescent="0.15">
      <c r="B264" s="32" t="str">
        <f ca="1">IF(ISBLANK(OFFSET(INDIRECT(afpivot!$H$1),CELL("row",B264)-5,,)),"",OFFSET(INDIRECT(afpivot!$H$1),CELL("row",B264)-5,,))</f>
        <v/>
      </c>
      <c r="C264" s="26" t="str">
        <f ca="1">IF(ISBLANK(OFFSET(INDIRECT(afpivot!$H$1),CELL("row",B264)-5,,)),"", GETPIVOTDATA("Sum - AFLaunch",afpivot!$A$1,"Week",OFFSET(INDIRECT(afpivot!$H$1),CELL("row",B264)-5,,)))</f>
        <v/>
      </c>
      <c r="D264" s="26" t="str">
        <f ca="1">IF(ISBLANK(OFFSET(INDIRECT(afpivot!$H$1),CELL("row",B264)-5,,)),"", GETPIVOTDATA("Sum - Download",afpivot!$A$1,"Week",OFFSET(INDIRECT(afpivot!$H$1),CELL("row",B264)-5,,)))</f>
        <v/>
      </c>
    </row>
    <row r="265" spans="2:4" x14ac:dyDescent="0.15">
      <c r="B265" s="32" t="str">
        <f ca="1">IF(ISBLANK(OFFSET(INDIRECT(afpivot!$H$1),CELL("row",B265)-5,,)),"",OFFSET(INDIRECT(afpivot!$H$1),CELL("row",B265)-5,,))</f>
        <v/>
      </c>
      <c r="C265" s="26" t="str">
        <f ca="1">IF(ISBLANK(OFFSET(INDIRECT(afpivot!$H$1),CELL("row",B265)-5,,)),"", GETPIVOTDATA("Sum - AFLaunch",afpivot!$A$1,"Week",OFFSET(INDIRECT(afpivot!$H$1),CELL("row",B265)-5,,)))</f>
        <v/>
      </c>
      <c r="D265" s="26" t="str">
        <f ca="1">IF(ISBLANK(OFFSET(INDIRECT(afpivot!$H$1),CELL("row",B265)-5,,)),"", GETPIVOTDATA("Sum - Download",afpivot!$A$1,"Week",OFFSET(INDIRECT(afpivot!$H$1),CELL("row",B265)-5,,)))</f>
        <v/>
      </c>
    </row>
    <row r="266" spans="2:4" x14ac:dyDescent="0.15">
      <c r="B266" s="32" t="str">
        <f ca="1">IF(ISBLANK(OFFSET(INDIRECT(afpivot!$H$1),CELL("row",B266)-5,,)),"",OFFSET(INDIRECT(afpivot!$H$1),CELL("row",B266)-5,,))</f>
        <v/>
      </c>
      <c r="C266" s="26" t="str">
        <f ca="1">IF(ISBLANK(OFFSET(INDIRECT(afpivot!$H$1),CELL("row",B266)-5,,)),"", GETPIVOTDATA("Sum - AFLaunch",afpivot!$A$1,"Week",OFFSET(INDIRECT(afpivot!$H$1),CELL("row",B266)-5,,)))</f>
        <v/>
      </c>
      <c r="D266" s="26" t="str">
        <f ca="1">IF(ISBLANK(OFFSET(INDIRECT(afpivot!$H$1),CELL("row",B266)-5,,)),"", GETPIVOTDATA("Sum - Download",afpivot!$A$1,"Week",OFFSET(INDIRECT(afpivot!$H$1),CELL("row",B266)-5,,)))</f>
        <v/>
      </c>
    </row>
    <row r="267" spans="2:4" x14ac:dyDescent="0.15">
      <c r="B267" s="32" t="str">
        <f ca="1">IF(ISBLANK(OFFSET(INDIRECT(afpivot!$H$1),CELL("row",B267)-5,,)),"",OFFSET(INDIRECT(afpivot!$H$1),CELL("row",B267)-5,,))</f>
        <v/>
      </c>
      <c r="C267" s="26" t="str">
        <f ca="1">IF(ISBLANK(OFFSET(INDIRECT(afpivot!$H$1),CELL("row",B267)-5,,)),"", GETPIVOTDATA("Sum - AFLaunch",afpivot!$A$1,"Week",OFFSET(INDIRECT(afpivot!$H$1),CELL("row",B267)-5,,)))</f>
        <v/>
      </c>
      <c r="D267" s="26" t="str">
        <f ca="1">IF(ISBLANK(OFFSET(INDIRECT(afpivot!$H$1),CELL("row",B267)-5,,)),"", GETPIVOTDATA("Sum - Download",afpivot!$A$1,"Week",OFFSET(INDIRECT(afpivot!$H$1),CELL("row",B267)-5,,)))</f>
        <v/>
      </c>
    </row>
    <row r="268" spans="2:4" x14ac:dyDescent="0.15">
      <c r="B268" s="32" t="str">
        <f ca="1">IF(ISBLANK(OFFSET(INDIRECT(afpivot!$H$1),CELL("row",B268)-5,,)),"",OFFSET(INDIRECT(afpivot!$H$1),CELL("row",B268)-5,,))</f>
        <v/>
      </c>
      <c r="C268" s="26" t="str">
        <f ca="1">IF(ISBLANK(OFFSET(INDIRECT(afpivot!$H$1),CELL("row",B268)-5,,)),"", GETPIVOTDATA("Sum - AFLaunch",afpivot!$A$1,"Week",OFFSET(INDIRECT(afpivot!$H$1),CELL("row",B268)-5,,)))</f>
        <v/>
      </c>
      <c r="D268" s="26" t="str">
        <f ca="1">IF(ISBLANK(OFFSET(INDIRECT(afpivot!$H$1),CELL("row",B268)-5,,)),"", GETPIVOTDATA("Sum - Download",afpivot!$A$1,"Week",OFFSET(INDIRECT(afpivot!$H$1),CELL("row",B268)-5,,)))</f>
        <v/>
      </c>
    </row>
    <row r="269" spans="2:4" x14ac:dyDescent="0.15">
      <c r="B269" s="32" t="str">
        <f ca="1">IF(ISBLANK(OFFSET(INDIRECT(afpivot!$H$1),CELL("row",B269)-5,,)),"",OFFSET(INDIRECT(afpivot!$H$1),CELL("row",B269)-5,,))</f>
        <v/>
      </c>
      <c r="C269" s="26" t="str">
        <f ca="1">IF(ISBLANK(OFFSET(INDIRECT(afpivot!$H$1),CELL("row",B269)-5,,)),"", GETPIVOTDATA("Sum - AFLaunch",afpivot!$A$1,"Week",OFFSET(INDIRECT(afpivot!$H$1),CELL("row",B269)-5,,)))</f>
        <v/>
      </c>
      <c r="D269" s="26" t="str">
        <f ca="1">IF(ISBLANK(OFFSET(INDIRECT(afpivot!$H$1),CELL("row",B269)-5,,)),"", GETPIVOTDATA("Sum - Download",afpivot!$A$1,"Week",OFFSET(INDIRECT(afpivot!$H$1),CELL("row",B269)-5,,)))</f>
        <v/>
      </c>
    </row>
    <row r="270" spans="2:4" x14ac:dyDescent="0.15">
      <c r="B270" s="32" t="str">
        <f ca="1">IF(ISBLANK(OFFSET(INDIRECT(afpivot!$H$1),CELL("row",B270)-5,,)),"",OFFSET(INDIRECT(afpivot!$H$1),CELL("row",B270)-5,,))</f>
        <v/>
      </c>
      <c r="C270" s="26" t="str">
        <f ca="1">IF(ISBLANK(OFFSET(INDIRECT(afpivot!$H$1),CELL("row",B270)-5,,)),"", GETPIVOTDATA("Sum - AFLaunch",afpivot!$A$1,"Week",OFFSET(INDIRECT(afpivot!$H$1),CELL("row",B270)-5,,)))</f>
        <v/>
      </c>
      <c r="D270" s="26" t="str">
        <f ca="1">IF(ISBLANK(OFFSET(INDIRECT(afpivot!$H$1),CELL("row",B270)-5,,)),"", GETPIVOTDATA("Sum - Download",afpivot!$A$1,"Week",OFFSET(INDIRECT(afpivot!$H$1),CELL("row",B270)-5,,)))</f>
        <v/>
      </c>
    </row>
    <row r="271" spans="2:4" x14ac:dyDescent="0.15">
      <c r="B271" s="32" t="str">
        <f ca="1">IF(ISBLANK(OFFSET(INDIRECT(afpivot!$H$1),CELL("row",B271)-5,,)),"",OFFSET(INDIRECT(afpivot!$H$1),CELL("row",B271)-5,,))</f>
        <v/>
      </c>
      <c r="C271" s="26" t="str">
        <f ca="1">IF(ISBLANK(OFFSET(INDIRECT(afpivot!$H$1),CELL("row",B271)-5,,)),"", GETPIVOTDATA("Sum - AFLaunch",afpivot!$A$1,"Week",OFFSET(INDIRECT(afpivot!$H$1),CELL("row",B271)-5,,)))</f>
        <v/>
      </c>
      <c r="D271" s="26" t="str">
        <f ca="1">IF(ISBLANK(OFFSET(INDIRECT(afpivot!$H$1),CELL("row",B271)-5,,)),"", GETPIVOTDATA("Sum - Download",afpivot!$A$1,"Week",OFFSET(INDIRECT(afpivot!$H$1),CELL("row",B271)-5,,)))</f>
        <v/>
      </c>
    </row>
    <row r="272" spans="2:4" x14ac:dyDescent="0.15">
      <c r="B272" s="32" t="str">
        <f ca="1">IF(ISBLANK(OFFSET(INDIRECT(afpivot!$H$1),CELL("row",B272)-5,,)),"",OFFSET(INDIRECT(afpivot!$H$1),CELL("row",B272)-5,,))</f>
        <v/>
      </c>
      <c r="C272" s="26" t="str">
        <f ca="1">IF(ISBLANK(OFFSET(INDIRECT(afpivot!$H$1),CELL("row",B272)-5,,)),"", GETPIVOTDATA("Sum - AFLaunch",afpivot!$A$1,"Week",OFFSET(INDIRECT(afpivot!$H$1),CELL("row",B272)-5,,)))</f>
        <v/>
      </c>
      <c r="D272" s="26" t="str">
        <f ca="1">IF(ISBLANK(OFFSET(INDIRECT(afpivot!$H$1),CELL("row",B272)-5,,)),"", GETPIVOTDATA("Sum - Download",afpivot!$A$1,"Week",OFFSET(INDIRECT(afpivot!$H$1),CELL("row",B272)-5,,)))</f>
        <v/>
      </c>
    </row>
    <row r="273" spans="2:4" x14ac:dyDescent="0.15">
      <c r="B273" s="32" t="str">
        <f ca="1">IF(ISBLANK(OFFSET(INDIRECT(afpivot!$H$1),CELL("row",B273)-5,,)),"",OFFSET(INDIRECT(afpivot!$H$1),CELL("row",B273)-5,,))</f>
        <v/>
      </c>
      <c r="C273" s="26" t="str">
        <f ca="1">IF(ISBLANK(OFFSET(INDIRECT(afpivot!$H$1),CELL("row",B273)-5,,)),"", GETPIVOTDATA("Sum - AFLaunch",afpivot!$A$1,"Week",OFFSET(INDIRECT(afpivot!$H$1),CELL("row",B273)-5,,)))</f>
        <v/>
      </c>
      <c r="D273" s="26" t="str">
        <f ca="1">IF(ISBLANK(OFFSET(INDIRECT(afpivot!$H$1),CELL("row",B273)-5,,)),"", GETPIVOTDATA("Sum - Download",afpivot!$A$1,"Week",OFFSET(INDIRECT(afpivot!$H$1),CELL("row",B273)-5,,)))</f>
        <v/>
      </c>
    </row>
    <row r="274" spans="2:4" x14ac:dyDescent="0.15">
      <c r="B274" s="32" t="str">
        <f ca="1">IF(ISBLANK(OFFSET(INDIRECT(afpivot!$H$1),CELL("row",B274)-5,,)),"",OFFSET(INDIRECT(afpivot!$H$1),CELL("row",B274)-5,,))</f>
        <v/>
      </c>
      <c r="C274" s="26" t="str">
        <f ca="1">IF(ISBLANK(OFFSET(INDIRECT(afpivot!$H$1),CELL("row",B274)-5,,)),"", GETPIVOTDATA("Sum - AFLaunch",afpivot!$A$1,"Week",OFFSET(INDIRECT(afpivot!$H$1),CELL("row",B274)-5,,)))</f>
        <v/>
      </c>
      <c r="D274" s="26" t="str">
        <f ca="1">IF(ISBLANK(OFFSET(INDIRECT(afpivot!$H$1),CELL("row",B274)-5,,)),"", GETPIVOTDATA("Sum - Download",afpivot!$A$1,"Week",OFFSET(INDIRECT(afpivot!$H$1),CELL("row",B274)-5,,)))</f>
        <v/>
      </c>
    </row>
    <row r="275" spans="2:4" x14ac:dyDescent="0.15">
      <c r="B275" s="32" t="str">
        <f ca="1">IF(ISBLANK(OFFSET(INDIRECT(afpivot!$H$1),CELL("row",B275)-5,,)),"",OFFSET(INDIRECT(afpivot!$H$1),CELL("row",B275)-5,,))</f>
        <v/>
      </c>
      <c r="C275" s="26" t="str">
        <f ca="1">IF(ISBLANK(OFFSET(INDIRECT(afpivot!$H$1),CELL("row",B275)-5,,)),"", GETPIVOTDATA("Sum - AFLaunch",afpivot!$A$1,"Week",OFFSET(INDIRECT(afpivot!$H$1),CELL("row",B275)-5,,)))</f>
        <v/>
      </c>
      <c r="D275" s="26" t="str">
        <f ca="1">IF(ISBLANK(OFFSET(INDIRECT(afpivot!$H$1),CELL("row",B275)-5,,)),"", GETPIVOTDATA("Sum - Download",afpivot!$A$1,"Week",OFFSET(INDIRECT(afpivot!$H$1),CELL("row",B275)-5,,)))</f>
        <v/>
      </c>
    </row>
    <row r="276" spans="2:4" x14ac:dyDescent="0.15">
      <c r="B276" s="32" t="str">
        <f ca="1">IF(ISBLANK(OFFSET(INDIRECT(afpivot!$H$1),CELL("row",B276)-5,,)),"",OFFSET(INDIRECT(afpivot!$H$1),CELL("row",B276)-5,,))</f>
        <v/>
      </c>
      <c r="C276" s="26" t="str">
        <f ca="1">IF(ISBLANK(OFFSET(INDIRECT(afpivot!$H$1),CELL("row",B276)-5,,)),"", GETPIVOTDATA("Sum - AFLaunch",afpivot!$A$1,"Week",OFFSET(INDIRECT(afpivot!$H$1),CELL("row",B276)-5,,)))</f>
        <v/>
      </c>
      <c r="D276" s="26" t="str">
        <f ca="1">IF(ISBLANK(OFFSET(INDIRECT(afpivot!$H$1),CELL("row",B276)-5,,)),"", GETPIVOTDATA("Sum - Download",afpivot!$A$1,"Week",OFFSET(INDIRECT(afpivot!$H$1),CELL("row",B276)-5,,)))</f>
        <v/>
      </c>
    </row>
    <row r="277" spans="2:4" x14ac:dyDescent="0.15">
      <c r="B277" s="32" t="str">
        <f ca="1">IF(ISBLANK(OFFSET(INDIRECT(afpivot!$H$1),CELL("row",B277)-5,,)),"",OFFSET(INDIRECT(afpivot!$H$1),CELL("row",B277)-5,,))</f>
        <v/>
      </c>
      <c r="C277" s="26" t="str">
        <f ca="1">IF(ISBLANK(OFFSET(INDIRECT(afpivot!$H$1),CELL("row",B277)-5,,)),"", GETPIVOTDATA("Sum - AFLaunch",afpivot!$A$1,"Week",OFFSET(INDIRECT(afpivot!$H$1),CELL("row",B277)-5,,)))</f>
        <v/>
      </c>
      <c r="D277" s="26" t="str">
        <f ca="1">IF(ISBLANK(OFFSET(INDIRECT(afpivot!$H$1),CELL("row",B277)-5,,)),"", GETPIVOTDATA("Sum - Download",afpivot!$A$1,"Week",OFFSET(INDIRECT(afpivot!$H$1),CELL("row",B277)-5,,)))</f>
        <v/>
      </c>
    </row>
    <row r="278" spans="2:4" x14ac:dyDescent="0.15">
      <c r="B278" s="32" t="str">
        <f ca="1">IF(ISBLANK(OFFSET(INDIRECT(afpivot!$H$1),CELL("row",B278)-5,,)),"",OFFSET(INDIRECT(afpivot!$H$1),CELL("row",B278)-5,,))</f>
        <v/>
      </c>
      <c r="C278" s="26" t="str">
        <f ca="1">IF(ISBLANK(OFFSET(INDIRECT(afpivot!$H$1),CELL("row",B278)-5,,)),"", GETPIVOTDATA("Sum - AFLaunch",afpivot!$A$1,"Week",OFFSET(INDIRECT(afpivot!$H$1),CELL("row",B278)-5,,)))</f>
        <v/>
      </c>
      <c r="D278" s="26" t="str">
        <f ca="1">IF(ISBLANK(OFFSET(INDIRECT(afpivot!$H$1),CELL("row",B278)-5,,)),"", GETPIVOTDATA("Sum - Download",afpivot!$A$1,"Week",OFFSET(INDIRECT(afpivot!$H$1),CELL("row",B278)-5,,)))</f>
        <v/>
      </c>
    </row>
    <row r="279" spans="2:4" x14ac:dyDescent="0.15">
      <c r="B279" s="32" t="str">
        <f ca="1">IF(ISBLANK(OFFSET(INDIRECT(afpivot!$H$1),CELL("row",B279)-5,,)),"",OFFSET(INDIRECT(afpivot!$H$1),CELL("row",B279)-5,,))</f>
        <v/>
      </c>
      <c r="C279" s="26" t="str">
        <f ca="1">IF(ISBLANK(OFFSET(INDIRECT(afpivot!$H$1),CELL("row",B279)-5,,)),"", GETPIVOTDATA("Sum - AFLaunch",afpivot!$A$1,"Week",OFFSET(INDIRECT(afpivot!$H$1),CELL("row",B279)-5,,)))</f>
        <v/>
      </c>
      <c r="D279" s="26" t="str">
        <f ca="1">IF(ISBLANK(OFFSET(INDIRECT(afpivot!$H$1),CELL("row",B279)-5,,)),"", GETPIVOTDATA("Sum - Download",afpivot!$A$1,"Week",OFFSET(INDIRECT(afpivot!$H$1),CELL("row",B279)-5,,)))</f>
        <v/>
      </c>
    </row>
    <row r="280" spans="2:4" x14ac:dyDescent="0.15">
      <c r="B280" s="32" t="str">
        <f ca="1">IF(ISBLANK(OFFSET(INDIRECT(afpivot!$H$1),CELL("row",B280)-5,,)),"",OFFSET(INDIRECT(afpivot!$H$1),CELL("row",B280)-5,,))</f>
        <v/>
      </c>
      <c r="C280" s="26" t="str">
        <f ca="1">IF(ISBLANK(OFFSET(INDIRECT(afpivot!$H$1),CELL("row",B280)-5,,)),"", GETPIVOTDATA("Sum - AFLaunch",afpivot!$A$1,"Week",OFFSET(INDIRECT(afpivot!$H$1),CELL("row",B280)-5,,)))</f>
        <v/>
      </c>
      <c r="D280" s="26" t="str">
        <f ca="1">IF(ISBLANK(OFFSET(INDIRECT(afpivot!$H$1),CELL("row",B280)-5,,)),"", GETPIVOTDATA("Sum - Download",afpivot!$A$1,"Week",OFFSET(INDIRECT(afpivot!$H$1),CELL("row",B280)-5,,)))</f>
        <v/>
      </c>
    </row>
    <row r="281" spans="2:4" x14ac:dyDescent="0.15">
      <c r="B281" s="32" t="str">
        <f ca="1">IF(ISBLANK(OFFSET(INDIRECT(afpivot!$H$1),CELL("row",B281)-5,,)),"",OFFSET(INDIRECT(afpivot!$H$1),CELL("row",B281)-5,,))</f>
        <v/>
      </c>
      <c r="C281" s="26" t="str">
        <f ca="1">IF(ISBLANK(OFFSET(INDIRECT(afpivot!$H$1),CELL("row",B281)-5,,)),"", GETPIVOTDATA("Sum - AFLaunch",afpivot!$A$1,"Week",OFFSET(INDIRECT(afpivot!$H$1),CELL("row",B281)-5,,)))</f>
        <v/>
      </c>
      <c r="D281" s="26" t="str">
        <f ca="1">IF(ISBLANK(OFFSET(INDIRECT(afpivot!$H$1),CELL("row",B281)-5,,)),"", GETPIVOTDATA("Sum - Download",afpivot!$A$1,"Week",OFFSET(INDIRECT(afpivot!$H$1),CELL("row",B281)-5,,)))</f>
        <v/>
      </c>
    </row>
    <row r="282" spans="2:4" x14ac:dyDescent="0.15">
      <c r="B282" s="32" t="str">
        <f ca="1">IF(ISBLANK(OFFSET(INDIRECT(afpivot!$H$1),CELL("row",B282)-5,,)),"",OFFSET(INDIRECT(afpivot!$H$1),CELL("row",B282)-5,,))</f>
        <v/>
      </c>
      <c r="C282" s="26" t="str">
        <f ca="1">IF(ISBLANK(OFFSET(INDIRECT(afpivot!$H$1),CELL("row",B282)-5,,)),"", GETPIVOTDATA("Sum - AFLaunch",afpivot!$A$1,"Week",OFFSET(INDIRECT(afpivot!$H$1),CELL("row",B282)-5,,)))</f>
        <v/>
      </c>
      <c r="D282" s="26" t="str">
        <f ca="1">IF(ISBLANK(OFFSET(INDIRECT(afpivot!$H$1),CELL("row",B282)-5,,)),"", GETPIVOTDATA("Sum - Download",afpivot!$A$1,"Week",OFFSET(INDIRECT(afpivot!$H$1),CELL("row",B282)-5,,)))</f>
        <v/>
      </c>
    </row>
    <row r="283" spans="2:4" x14ac:dyDescent="0.15">
      <c r="B283" s="32" t="str">
        <f ca="1">IF(ISBLANK(OFFSET(INDIRECT(afpivot!$H$1),CELL("row",B283)-5,,)),"",OFFSET(INDIRECT(afpivot!$H$1),CELL("row",B283)-5,,))</f>
        <v/>
      </c>
      <c r="C283" s="26" t="str">
        <f ca="1">IF(ISBLANK(OFFSET(INDIRECT(afpivot!$H$1),CELL("row",B283)-5,,)),"", GETPIVOTDATA("Sum - AFLaunch",afpivot!$A$1,"Week",OFFSET(INDIRECT(afpivot!$H$1),CELL("row",B283)-5,,)))</f>
        <v/>
      </c>
      <c r="D283" s="26" t="str">
        <f ca="1">IF(ISBLANK(OFFSET(INDIRECT(afpivot!$H$1),CELL("row",B283)-5,,)),"", GETPIVOTDATA("Sum - Download",afpivot!$A$1,"Week",OFFSET(INDIRECT(afpivot!$H$1),CELL("row",B283)-5,,)))</f>
        <v/>
      </c>
    </row>
    <row r="284" spans="2:4" x14ac:dyDescent="0.15">
      <c r="B284" s="32" t="str">
        <f ca="1">IF(ISBLANK(OFFSET(INDIRECT(afpivot!$H$1),CELL("row",B284)-5,,)),"",OFFSET(INDIRECT(afpivot!$H$1),CELL("row",B284)-5,,))</f>
        <v/>
      </c>
      <c r="C284" s="26" t="str">
        <f ca="1">IF(ISBLANK(OFFSET(INDIRECT(afpivot!$H$1),CELL("row",B284)-5,,)),"", GETPIVOTDATA("Sum - AFLaunch",afpivot!$A$1,"Week",OFFSET(INDIRECT(afpivot!$H$1),CELL("row",B284)-5,,)))</f>
        <v/>
      </c>
      <c r="D284" s="26" t="str">
        <f ca="1">IF(ISBLANK(OFFSET(INDIRECT(afpivot!$H$1),CELL("row",B284)-5,,)),"", GETPIVOTDATA("Sum - Download",afpivot!$A$1,"Week",OFFSET(INDIRECT(afpivot!$H$1),CELL("row",B284)-5,,)))</f>
        <v/>
      </c>
    </row>
    <row r="285" spans="2:4" x14ac:dyDescent="0.15">
      <c r="B285" s="32" t="str">
        <f ca="1">IF(ISBLANK(OFFSET(INDIRECT(afpivot!$H$1),CELL("row",B285)-5,,)),"",OFFSET(INDIRECT(afpivot!$H$1),CELL("row",B285)-5,,))</f>
        <v/>
      </c>
      <c r="C285" s="26" t="str">
        <f ca="1">IF(ISBLANK(OFFSET(INDIRECT(afpivot!$H$1),CELL("row",B285)-5,,)),"", GETPIVOTDATA("Sum - AFLaunch",afpivot!$A$1,"Week",OFFSET(INDIRECT(afpivot!$H$1),CELL("row",B285)-5,,)))</f>
        <v/>
      </c>
      <c r="D285" s="26" t="str">
        <f ca="1">IF(ISBLANK(OFFSET(INDIRECT(afpivot!$H$1),CELL("row",B285)-5,,)),"", GETPIVOTDATA("Sum - Download",afpivot!$A$1,"Week",OFFSET(INDIRECT(afpivot!$H$1),CELL("row",B285)-5,,)))</f>
        <v/>
      </c>
    </row>
    <row r="286" spans="2:4" x14ac:dyDescent="0.15">
      <c r="B286" s="32" t="str">
        <f ca="1">IF(ISBLANK(OFFSET(INDIRECT(afpivot!$H$1),CELL("row",B286)-5,,)),"",OFFSET(INDIRECT(afpivot!$H$1),CELL("row",B286)-5,,))</f>
        <v/>
      </c>
      <c r="C286" s="26" t="str">
        <f ca="1">IF(ISBLANK(OFFSET(INDIRECT(afpivot!$H$1),CELL("row",B286)-5,,)),"", GETPIVOTDATA("Sum - AFLaunch",afpivot!$A$1,"Week",OFFSET(INDIRECT(afpivot!$H$1),CELL("row",B286)-5,,)))</f>
        <v/>
      </c>
      <c r="D286" s="26" t="str">
        <f ca="1">IF(ISBLANK(OFFSET(INDIRECT(afpivot!$H$1),CELL("row",B286)-5,,)),"", GETPIVOTDATA("Sum - Download",afpivot!$A$1,"Week",OFFSET(INDIRECT(afpivot!$H$1),CELL("row",B286)-5,,)))</f>
        <v/>
      </c>
    </row>
    <row r="287" spans="2:4" x14ac:dyDescent="0.15">
      <c r="B287" s="32" t="str">
        <f ca="1">IF(ISBLANK(OFFSET(INDIRECT(afpivot!$H$1),CELL("row",B287)-5,,)),"",OFFSET(INDIRECT(afpivot!$H$1),CELL("row",B287)-5,,))</f>
        <v/>
      </c>
      <c r="C287" s="26" t="str">
        <f ca="1">IF(ISBLANK(OFFSET(INDIRECT(afpivot!$H$1),CELL("row",B287)-5,,)),"", GETPIVOTDATA("Sum - AFLaunch",afpivot!$A$1,"Week",OFFSET(INDIRECT(afpivot!$H$1),CELL("row",B287)-5,,)))</f>
        <v/>
      </c>
      <c r="D287" s="26" t="str">
        <f ca="1">IF(ISBLANK(OFFSET(INDIRECT(afpivot!$H$1),CELL("row",B287)-5,,)),"", GETPIVOTDATA("Sum - Download",afpivot!$A$1,"Week",OFFSET(INDIRECT(afpivot!$H$1),CELL("row",B287)-5,,)))</f>
        <v/>
      </c>
    </row>
    <row r="288" spans="2:4" x14ac:dyDescent="0.15">
      <c r="B288" s="32" t="str">
        <f ca="1">IF(ISBLANK(OFFSET(INDIRECT(afpivot!$H$1),CELL("row",B288)-5,,)),"",OFFSET(INDIRECT(afpivot!$H$1),CELL("row",B288)-5,,))</f>
        <v/>
      </c>
      <c r="C288" s="26" t="str">
        <f ca="1">IF(ISBLANK(OFFSET(INDIRECT(afpivot!$H$1),CELL("row",B288)-5,,)),"", GETPIVOTDATA("Sum - AFLaunch",afpivot!$A$1,"Week",OFFSET(INDIRECT(afpivot!$H$1),CELL("row",B288)-5,,)))</f>
        <v/>
      </c>
      <c r="D288" s="26" t="str">
        <f ca="1">IF(ISBLANK(OFFSET(INDIRECT(afpivot!$H$1),CELL("row",B288)-5,,)),"", GETPIVOTDATA("Sum - Download",afpivot!$A$1,"Week",OFFSET(INDIRECT(afpivot!$H$1),CELL("row",B288)-5,,)))</f>
        <v/>
      </c>
    </row>
    <row r="289" spans="2:4" x14ac:dyDescent="0.15">
      <c r="B289" s="32" t="str">
        <f ca="1">IF(ISBLANK(OFFSET(INDIRECT(afpivot!$H$1),CELL("row",B289)-5,,)),"",OFFSET(INDIRECT(afpivot!$H$1),CELL("row",B289)-5,,))</f>
        <v/>
      </c>
      <c r="C289" s="26" t="str">
        <f ca="1">IF(ISBLANK(OFFSET(INDIRECT(afpivot!$H$1),CELL("row",B289)-5,,)),"", GETPIVOTDATA("Sum - AFLaunch",afpivot!$A$1,"Week",OFFSET(INDIRECT(afpivot!$H$1),CELL("row",B289)-5,,)))</f>
        <v/>
      </c>
      <c r="D289" s="26" t="str">
        <f ca="1">IF(ISBLANK(OFFSET(INDIRECT(afpivot!$H$1),CELL("row",B289)-5,,)),"", GETPIVOTDATA("Sum - Download",afpivot!$A$1,"Week",OFFSET(INDIRECT(afpivot!$H$1),CELL("row",B289)-5,,)))</f>
        <v/>
      </c>
    </row>
    <row r="290" spans="2:4" x14ac:dyDescent="0.15">
      <c r="B290" s="32" t="str">
        <f ca="1">IF(ISBLANK(OFFSET(INDIRECT(afpivot!$H$1),CELL("row",B290)-5,,)),"",OFFSET(INDIRECT(afpivot!$H$1),CELL("row",B290)-5,,))</f>
        <v/>
      </c>
      <c r="C290" s="26" t="str">
        <f ca="1">IF(ISBLANK(OFFSET(INDIRECT(afpivot!$H$1),CELL("row",B290)-5,,)),"", GETPIVOTDATA("Sum - AFLaunch",afpivot!$A$1,"Week",OFFSET(INDIRECT(afpivot!$H$1),CELL("row",B290)-5,,)))</f>
        <v/>
      </c>
      <c r="D290" s="26" t="str">
        <f ca="1">IF(ISBLANK(OFFSET(INDIRECT(afpivot!$H$1),CELL("row",B290)-5,,)),"", GETPIVOTDATA("Sum - Download",afpivot!$A$1,"Week",OFFSET(INDIRECT(afpivot!$H$1),CELL("row",B290)-5,,)))</f>
        <v/>
      </c>
    </row>
    <row r="291" spans="2:4" x14ac:dyDescent="0.15">
      <c r="B291" s="32" t="str">
        <f ca="1">IF(ISBLANK(OFFSET(INDIRECT(afpivot!$H$1),CELL("row",B291)-5,,)),"",OFFSET(INDIRECT(afpivot!$H$1),CELL("row",B291)-5,,))</f>
        <v/>
      </c>
      <c r="C291" s="26" t="str">
        <f ca="1">IF(ISBLANK(OFFSET(INDIRECT(afpivot!$H$1),CELL("row",B291)-5,,)),"", GETPIVOTDATA("Sum - AFLaunch",afpivot!$A$1,"Week",OFFSET(INDIRECT(afpivot!$H$1),CELL("row",B291)-5,,)))</f>
        <v/>
      </c>
      <c r="D291" s="26" t="str">
        <f ca="1">IF(ISBLANK(OFFSET(INDIRECT(afpivot!$H$1),CELL("row",B291)-5,,)),"", GETPIVOTDATA("Sum - Download",afpivot!$A$1,"Week",OFFSET(INDIRECT(afpivot!$H$1),CELL("row",B291)-5,,)))</f>
        <v/>
      </c>
    </row>
    <row r="292" spans="2:4" x14ac:dyDescent="0.15">
      <c r="B292" s="32" t="str">
        <f ca="1">IF(ISBLANK(OFFSET(INDIRECT(afpivot!$H$1),CELL("row",B292)-5,,)),"",OFFSET(INDIRECT(afpivot!$H$1),CELL("row",B292)-5,,))</f>
        <v/>
      </c>
      <c r="C292" s="26" t="str">
        <f ca="1">IF(ISBLANK(OFFSET(INDIRECT(afpivot!$H$1),CELL("row",B292)-5,,)),"", GETPIVOTDATA("Sum - AFLaunch",afpivot!$A$1,"Week",OFFSET(INDIRECT(afpivot!$H$1),CELL("row",B292)-5,,)))</f>
        <v/>
      </c>
      <c r="D292" s="26" t="str">
        <f ca="1">IF(ISBLANK(OFFSET(INDIRECT(afpivot!$H$1),CELL("row",B292)-5,,)),"", GETPIVOTDATA("Sum - Download",afpivot!$A$1,"Week",OFFSET(INDIRECT(afpivot!$H$1),CELL("row",B292)-5,,)))</f>
        <v/>
      </c>
    </row>
    <row r="293" spans="2:4" x14ac:dyDescent="0.15">
      <c r="B293" s="32" t="str">
        <f ca="1">IF(ISBLANK(OFFSET(INDIRECT(afpivot!$H$1),CELL("row",B293)-5,,)),"",OFFSET(INDIRECT(afpivot!$H$1),CELL("row",B293)-5,,))</f>
        <v/>
      </c>
      <c r="C293" s="26" t="str">
        <f ca="1">IF(ISBLANK(OFFSET(INDIRECT(afpivot!$H$1),CELL("row",B293)-5,,)),"", GETPIVOTDATA("Sum - AFLaunch",afpivot!$A$1,"Week",OFFSET(INDIRECT(afpivot!$H$1),CELL("row",B293)-5,,)))</f>
        <v/>
      </c>
      <c r="D293" s="26" t="str">
        <f ca="1">IF(ISBLANK(OFFSET(INDIRECT(afpivot!$H$1),CELL("row",B293)-5,,)),"", GETPIVOTDATA("Sum - Download",afpivot!$A$1,"Week",OFFSET(INDIRECT(afpivot!$H$1),CELL("row",B293)-5,,)))</f>
        <v/>
      </c>
    </row>
    <row r="294" spans="2:4" x14ac:dyDescent="0.15">
      <c r="B294" s="32" t="str">
        <f ca="1">IF(ISBLANK(OFFSET(INDIRECT(afpivot!$H$1),CELL("row",B294)-5,,)),"",OFFSET(INDIRECT(afpivot!$H$1),CELL("row",B294)-5,,))</f>
        <v/>
      </c>
      <c r="C294" s="26" t="str">
        <f ca="1">IF(ISBLANK(OFFSET(INDIRECT(afpivot!$H$1),CELL("row",B294)-5,,)),"", GETPIVOTDATA("Sum - AFLaunch",afpivot!$A$1,"Week",OFFSET(INDIRECT(afpivot!$H$1),CELL("row",B294)-5,,)))</f>
        <v/>
      </c>
      <c r="D294" s="26" t="str">
        <f ca="1">IF(ISBLANK(OFFSET(INDIRECT(afpivot!$H$1),CELL("row",B294)-5,,)),"", GETPIVOTDATA("Sum - Download",afpivot!$A$1,"Week",OFFSET(INDIRECT(afpivot!$H$1),CELL("row",B294)-5,,)))</f>
        <v/>
      </c>
    </row>
    <row r="295" spans="2:4" x14ac:dyDescent="0.15">
      <c r="B295" s="32" t="str">
        <f ca="1">IF(ISBLANK(OFFSET(INDIRECT(afpivot!$H$1),CELL("row",B295)-5,,)),"",OFFSET(INDIRECT(afpivot!$H$1),CELL("row",B295)-5,,))</f>
        <v/>
      </c>
      <c r="C295" s="26" t="str">
        <f ca="1">IF(ISBLANK(OFFSET(INDIRECT(afpivot!$H$1),CELL("row",B295)-5,,)),"", GETPIVOTDATA("Sum - AFLaunch",afpivot!$A$1,"Week",OFFSET(INDIRECT(afpivot!$H$1),CELL("row",B295)-5,,)))</f>
        <v/>
      </c>
      <c r="D295" s="26" t="str">
        <f ca="1">IF(ISBLANK(OFFSET(INDIRECT(afpivot!$H$1),CELL("row",B295)-5,,)),"", GETPIVOTDATA("Sum - Download",afpivot!$A$1,"Week",OFFSET(INDIRECT(afpivot!$H$1),CELL("row",B295)-5,,)))</f>
        <v/>
      </c>
    </row>
    <row r="296" spans="2:4" x14ac:dyDescent="0.15">
      <c r="B296" s="32" t="str">
        <f ca="1">IF(ISBLANK(OFFSET(INDIRECT(afpivot!$H$1),CELL("row",B296)-5,,)),"",OFFSET(INDIRECT(afpivot!$H$1),CELL("row",B296)-5,,))</f>
        <v/>
      </c>
      <c r="C296" s="26" t="str">
        <f ca="1">IF(ISBLANK(OFFSET(INDIRECT(afpivot!$H$1),CELL("row",B296)-5,,)),"", GETPIVOTDATA("Sum - AFLaunch",afpivot!$A$1,"Week",OFFSET(INDIRECT(afpivot!$H$1),CELL("row",B296)-5,,)))</f>
        <v/>
      </c>
      <c r="D296" s="26" t="str">
        <f ca="1">IF(ISBLANK(OFFSET(INDIRECT(afpivot!$H$1),CELL("row",B296)-5,,)),"", GETPIVOTDATA("Sum - Download",afpivot!$A$1,"Week",OFFSET(INDIRECT(afpivot!$H$1),CELL("row",B296)-5,,)))</f>
        <v/>
      </c>
    </row>
    <row r="297" spans="2:4" x14ac:dyDescent="0.15">
      <c r="B297" s="32" t="str">
        <f ca="1">IF(ISBLANK(OFFSET(INDIRECT(afpivot!$H$1),CELL("row",B297)-5,,)),"",OFFSET(INDIRECT(afpivot!$H$1),CELL("row",B297)-5,,))</f>
        <v/>
      </c>
      <c r="C297" s="26" t="str">
        <f ca="1">IF(ISBLANK(OFFSET(INDIRECT(afpivot!$H$1),CELL("row",B297)-5,,)),"", GETPIVOTDATA("Sum - AFLaunch",afpivot!$A$1,"Week",OFFSET(INDIRECT(afpivot!$H$1),CELL("row",B297)-5,,)))</f>
        <v/>
      </c>
      <c r="D297" s="26" t="str">
        <f ca="1">IF(ISBLANK(OFFSET(INDIRECT(afpivot!$H$1),CELL("row",B297)-5,,)),"", GETPIVOTDATA("Sum - Download",afpivot!$A$1,"Week",OFFSET(INDIRECT(afpivot!$H$1),CELL("row",B297)-5,,)))</f>
        <v/>
      </c>
    </row>
    <row r="298" spans="2:4" x14ac:dyDescent="0.15">
      <c r="B298" s="32" t="str">
        <f ca="1">IF(ISBLANK(OFFSET(INDIRECT(afpivot!$H$1),CELL("row",B298)-5,,)),"",OFFSET(INDIRECT(afpivot!$H$1),CELL("row",B298)-5,,))</f>
        <v/>
      </c>
      <c r="C298" s="26" t="str">
        <f ca="1">IF(ISBLANK(OFFSET(INDIRECT(afpivot!$H$1),CELL("row",B298)-5,,)),"", GETPIVOTDATA("Sum - AFLaunch",afpivot!$A$1,"Week",OFFSET(INDIRECT(afpivot!$H$1),CELL("row",B298)-5,,)))</f>
        <v/>
      </c>
      <c r="D298" s="26" t="str">
        <f ca="1">IF(ISBLANK(OFFSET(INDIRECT(afpivot!$H$1),CELL("row",B298)-5,,)),"", GETPIVOTDATA("Sum - Download",afpivot!$A$1,"Week",OFFSET(INDIRECT(afpivot!$H$1),CELL("row",B298)-5,,)))</f>
        <v/>
      </c>
    </row>
    <row r="299" spans="2:4" x14ac:dyDescent="0.15">
      <c r="B299" s="32" t="str">
        <f ca="1">IF(ISBLANK(OFFSET(INDIRECT(afpivot!$H$1),CELL("row",B299)-5,,)),"",OFFSET(INDIRECT(afpivot!$H$1),CELL("row",B299)-5,,))</f>
        <v/>
      </c>
      <c r="C299" s="26" t="str">
        <f ca="1">IF(ISBLANK(OFFSET(INDIRECT(afpivot!$H$1),CELL("row",B299)-5,,)),"", GETPIVOTDATA("Sum - AFLaunch",afpivot!$A$1,"Week",OFFSET(INDIRECT(afpivot!$H$1),CELL("row",B299)-5,,)))</f>
        <v/>
      </c>
      <c r="D299" s="26" t="str">
        <f ca="1">IF(ISBLANK(OFFSET(INDIRECT(afpivot!$H$1),CELL("row",B299)-5,,)),"", GETPIVOTDATA("Sum - Download",afpivot!$A$1,"Week",OFFSET(INDIRECT(afpivot!$H$1),CELL("row",B299)-5,,)))</f>
        <v/>
      </c>
    </row>
    <row r="300" spans="2:4" x14ac:dyDescent="0.15">
      <c r="B300" s="32" t="str">
        <f ca="1">IF(ISBLANK(OFFSET(INDIRECT(afpivot!$H$1),CELL("row",B300)-5,,)),"",OFFSET(INDIRECT(afpivot!$H$1),CELL("row",B300)-5,,))</f>
        <v/>
      </c>
      <c r="C300" s="26" t="str">
        <f ca="1">IF(ISBLANK(OFFSET(INDIRECT(afpivot!$H$1),CELL("row",B300)-5,,)),"", GETPIVOTDATA("Sum - AFLaunch",afpivot!$A$1,"Week",OFFSET(INDIRECT(afpivot!$H$1),CELL("row",B300)-5,,)))</f>
        <v/>
      </c>
      <c r="D300" s="26" t="str">
        <f ca="1">IF(ISBLANK(OFFSET(INDIRECT(afpivot!$H$1),CELL("row",B300)-5,,)),"", GETPIVOTDATA("Sum - Download",afpivot!$A$1,"Week",OFFSET(INDIRECT(afpivot!$H$1),CELL("row",B300)-5,,)))</f>
        <v/>
      </c>
    </row>
    <row r="301" spans="2:4" x14ac:dyDescent="0.15">
      <c r="B301" s="32" t="str">
        <f ca="1">IF(ISBLANK(OFFSET(INDIRECT(afpivot!$H$1),CELL("row",B301)-5,,)),"",OFFSET(INDIRECT(afpivot!$H$1),CELL("row",B301)-5,,))</f>
        <v/>
      </c>
      <c r="C301" s="26" t="str">
        <f ca="1">IF(ISBLANK(OFFSET(INDIRECT(afpivot!$H$1),CELL("row",B301)-5,,)),"", GETPIVOTDATA("Sum - AFLaunch",afpivot!$A$1,"Week",OFFSET(INDIRECT(afpivot!$H$1),CELL("row",B301)-5,,)))</f>
        <v/>
      </c>
      <c r="D301" s="26" t="str">
        <f ca="1">IF(ISBLANK(OFFSET(INDIRECT(afpivot!$H$1),CELL("row",B301)-5,,)),"", GETPIVOTDATA("Sum - Download",afpivot!$A$1,"Week",OFFSET(INDIRECT(afpivot!$H$1),CELL("row",B301)-5,,)))</f>
        <v/>
      </c>
    </row>
    <row r="302" spans="2:4" x14ac:dyDescent="0.15">
      <c r="B302" s="32" t="str">
        <f ca="1">IF(ISBLANK(OFFSET(INDIRECT(afpivot!$H$1),CELL("row",B302)-5,,)),"",OFFSET(INDIRECT(afpivot!$H$1),CELL("row",B302)-5,,))</f>
        <v/>
      </c>
      <c r="C302" s="26" t="str">
        <f ca="1">IF(ISBLANK(OFFSET(INDIRECT(afpivot!$H$1),CELL("row",B302)-5,,)),"", GETPIVOTDATA("Sum - AFLaunch",afpivot!$A$1,"Week",OFFSET(INDIRECT(afpivot!$H$1),CELL("row",B302)-5,,)))</f>
        <v/>
      </c>
      <c r="D302" s="26" t="str">
        <f ca="1">IF(ISBLANK(OFFSET(INDIRECT(afpivot!$H$1),CELL("row",B302)-5,,)),"", GETPIVOTDATA("Sum - Download",afpivot!$A$1,"Week",OFFSET(INDIRECT(afpivot!$H$1),CELL("row",B302)-5,,)))</f>
        <v/>
      </c>
    </row>
    <row r="303" spans="2:4" x14ac:dyDescent="0.15">
      <c r="B303" s="32" t="str">
        <f ca="1">IF(ISBLANK(OFFSET(INDIRECT(afpivot!$H$1),CELL("row",B303)-5,,)),"",OFFSET(INDIRECT(afpivot!$H$1),CELL("row",B303)-5,,))</f>
        <v/>
      </c>
      <c r="C303" s="26" t="str">
        <f ca="1">IF(ISBLANK(OFFSET(INDIRECT(afpivot!$H$1),CELL("row",B303)-5,,)),"", GETPIVOTDATA("Sum - AFLaunch",afpivot!$A$1,"Week",OFFSET(INDIRECT(afpivot!$H$1),CELL("row",B303)-5,,)))</f>
        <v/>
      </c>
      <c r="D303" s="26" t="str">
        <f ca="1">IF(ISBLANK(OFFSET(INDIRECT(afpivot!$H$1),CELL("row",B303)-5,,)),"", GETPIVOTDATA("Sum - Download",afpivot!$A$1,"Week",OFFSET(INDIRECT(afpivot!$H$1),CELL("row",B303)-5,,)))</f>
        <v/>
      </c>
    </row>
    <row r="304" spans="2:4" x14ac:dyDescent="0.15">
      <c r="B304" s="32" t="str">
        <f ca="1">IF(ISBLANK(OFFSET(INDIRECT(afpivot!$H$1),CELL("row",B304)-5,,)),"",OFFSET(INDIRECT(afpivot!$H$1),CELL("row",B304)-5,,))</f>
        <v/>
      </c>
      <c r="C304" s="26" t="str">
        <f ca="1">IF(ISBLANK(OFFSET(INDIRECT(afpivot!$H$1),CELL("row",B304)-5,,)),"", GETPIVOTDATA("Sum - AFLaunch",afpivot!$A$1,"Week",OFFSET(INDIRECT(afpivot!$H$1),CELL("row",B304)-5,,)))</f>
        <v/>
      </c>
      <c r="D304" s="26" t="str">
        <f ca="1">IF(ISBLANK(OFFSET(INDIRECT(afpivot!$H$1),CELL("row",B304)-5,,)),"", GETPIVOTDATA("Sum - Download",afpivot!$A$1,"Week",OFFSET(INDIRECT(afpivot!$H$1),CELL("row",B304)-5,,)))</f>
        <v/>
      </c>
    </row>
    <row r="305" spans="2:4" x14ac:dyDescent="0.15">
      <c r="B305" s="32" t="str">
        <f ca="1">IF(ISBLANK(OFFSET(INDIRECT(afpivot!$H$1),CELL("row",B305)-5,,)),"",OFFSET(INDIRECT(afpivot!$H$1),CELL("row",B305)-5,,))</f>
        <v/>
      </c>
      <c r="C305" s="26" t="str">
        <f ca="1">IF(ISBLANK(OFFSET(INDIRECT(afpivot!$H$1),CELL("row",B305)-5,,)),"", GETPIVOTDATA("Sum - AFLaunch",afpivot!$A$1,"Week",OFFSET(INDIRECT(afpivot!$H$1),CELL("row",B305)-5,,)))</f>
        <v/>
      </c>
      <c r="D305" s="26" t="str">
        <f ca="1">IF(ISBLANK(OFFSET(INDIRECT(afpivot!$H$1),CELL("row",B305)-5,,)),"", GETPIVOTDATA("Sum - Download",afpivot!$A$1,"Week",OFFSET(INDIRECT(afpivot!$H$1),CELL("row",B305)-5,,)))</f>
        <v/>
      </c>
    </row>
    <row r="306" spans="2:4" x14ac:dyDescent="0.15">
      <c r="B306" s="32" t="str">
        <f ca="1">IF(ISBLANK(OFFSET(INDIRECT(afpivot!$H$1),CELL("row",B306)-5,,)),"",OFFSET(INDIRECT(afpivot!$H$1),CELL("row",B306)-5,,))</f>
        <v/>
      </c>
      <c r="C306" s="26" t="str">
        <f ca="1">IF(ISBLANK(OFFSET(INDIRECT(afpivot!$H$1),CELL("row",B306)-5,,)),"", GETPIVOTDATA("Sum - AFLaunch",afpivot!$A$1,"Week",OFFSET(INDIRECT(afpivot!$H$1),CELL("row",B306)-5,,)))</f>
        <v/>
      </c>
      <c r="D306" s="26" t="str">
        <f ca="1">IF(ISBLANK(OFFSET(INDIRECT(afpivot!$H$1),CELL("row",B306)-5,,)),"", GETPIVOTDATA("Sum - Download",afpivot!$A$1,"Week",OFFSET(INDIRECT(afpivot!$H$1),CELL("row",B306)-5,,)))</f>
        <v/>
      </c>
    </row>
    <row r="307" spans="2:4" x14ac:dyDescent="0.15">
      <c r="B307" s="32" t="str">
        <f ca="1">IF(ISBLANK(OFFSET(INDIRECT(afpivot!$H$1),CELL("row",B307)-5,,)),"",OFFSET(INDIRECT(afpivot!$H$1),CELL("row",B307)-5,,))</f>
        <v/>
      </c>
      <c r="C307" s="26" t="str">
        <f ca="1">IF(ISBLANK(OFFSET(INDIRECT(afpivot!$H$1),CELL("row",B307)-5,,)),"", GETPIVOTDATA("Sum - AFLaunch",afpivot!$A$1,"Week",OFFSET(INDIRECT(afpivot!$H$1),CELL("row",B307)-5,,)))</f>
        <v/>
      </c>
      <c r="D307" s="26" t="str">
        <f ca="1">IF(ISBLANK(OFFSET(INDIRECT(afpivot!$H$1),CELL("row",B307)-5,,)),"", GETPIVOTDATA("Sum - Download",afpivot!$A$1,"Week",OFFSET(INDIRECT(afpivot!$H$1),CELL("row",B307)-5,,)))</f>
        <v/>
      </c>
    </row>
    <row r="308" spans="2:4" x14ac:dyDescent="0.15">
      <c r="B308" s="32" t="str">
        <f ca="1">IF(ISBLANK(OFFSET(INDIRECT(afpivot!$H$1),CELL("row",B308)-5,,)),"",OFFSET(INDIRECT(afpivot!$H$1),CELL("row",B308)-5,,))</f>
        <v/>
      </c>
      <c r="C308" s="26" t="str">
        <f ca="1">IF(ISBLANK(OFFSET(INDIRECT(afpivot!$H$1),CELL("row",B308)-5,,)),"", GETPIVOTDATA("Sum - AFLaunch",afpivot!$A$1,"Week",OFFSET(INDIRECT(afpivot!$H$1),CELL("row",B308)-5,,)))</f>
        <v/>
      </c>
      <c r="D308" s="26" t="str">
        <f ca="1">IF(ISBLANK(OFFSET(INDIRECT(afpivot!$H$1),CELL("row",B308)-5,,)),"", GETPIVOTDATA("Sum - Download",afpivot!$A$1,"Week",OFFSET(INDIRECT(afpivot!$H$1),CELL("row",B308)-5,,)))</f>
        <v/>
      </c>
    </row>
    <row r="309" spans="2:4" x14ac:dyDescent="0.15">
      <c r="B309" s="32" t="str">
        <f ca="1">IF(ISBLANK(OFFSET(INDIRECT(afpivot!$H$1),CELL("row",B309)-5,,)),"",OFFSET(INDIRECT(afpivot!$H$1),CELL("row",B309)-5,,))</f>
        <v/>
      </c>
      <c r="C309" s="26" t="str">
        <f ca="1">IF(ISBLANK(OFFSET(INDIRECT(afpivot!$H$1),CELL("row",B309)-5,,)),"", GETPIVOTDATA("Sum - AFLaunch",afpivot!$A$1,"Week",OFFSET(INDIRECT(afpivot!$H$1),CELL("row",B309)-5,,)))</f>
        <v/>
      </c>
      <c r="D309" s="26" t="str">
        <f ca="1">IF(ISBLANK(OFFSET(INDIRECT(afpivot!$H$1),CELL("row",B309)-5,,)),"", GETPIVOTDATA("Sum - Download",afpivot!$A$1,"Week",OFFSET(INDIRECT(afpivot!$H$1),CELL("row",B309)-5,,)))</f>
        <v/>
      </c>
    </row>
    <row r="310" spans="2:4" x14ac:dyDescent="0.15">
      <c r="B310" s="32" t="str">
        <f ca="1">IF(ISBLANK(OFFSET(INDIRECT(afpivot!$H$1),CELL("row",B310)-5,,)),"",OFFSET(INDIRECT(afpivot!$H$1),CELL("row",B310)-5,,))</f>
        <v/>
      </c>
      <c r="C310" s="26" t="str">
        <f ca="1">IF(ISBLANK(OFFSET(INDIRECT(afpivot!$H$1),CELL("row",B310)-5,,)),"", GETPIVOTDATA("Sum - AFLaunch",afpivot!$A$1,"Week",OFFSET(INDIRECT(afpivot!$H$1),CELL("row",B310)-5,,)))</f>
        <v/>
      </c>
      <c r="D310" s="26" t="str">
        <f ca="1">IF(ISBLANK(OFFSET(INDIRECT(afpivot!$H$1),CELL("row",B310)-5,,)),"", GETPIVOTDATA("Sum - Download",afpivot!$A$1,"Week",OFFSET(INDIRECT(afpivot!$H$1),CELL("row",B310)-5,,)))</f>
        <v/>
      </c>
    </row>
    <row r="311" spans="2:4" x14ac:dyDescent="0.15">
      <c r="B311" s="32" t="str">
        <f ca="1">IF(ISBLANK(OFFSET(INDIRECT(afpivot!$H$1),CELL("row",B311)-5,,)),"",OFFSET(INDIRECT(afpivot!$H$1),CELL("row",B311)-5,,))</f>
        <v/>
      </c>
      <c r="C311" s="26" t="str">
        <f ca="1">IF(ISBLANK(OFFSET(INDIRECT(afpivot!$H$1),CELL("row",B311)-5,,)),"", GETPIVOTDATA("Sum - AFLaunch",afpivot!$A$1,"Week",OFFSET(INDIRECT(afpivot!$H$1),CELL("row",B311)-5,,)))</f>
        <v/>
      </c>
      <c r="D311" s="26" t="str">
        <f ca="1">IF(ISBLANK(OFFSET(INDIRECT(afpivot!$H$1),CELL("row",B311)-5,,)),"", GETPIVOTDATA("Sum - Download",afpivot!$A$1,"Week",OFFSET(INDIRECT(afpivot!$H$1),CELL("row",B311)-5,,)))</f>
        <v/>
      </c>
    </row>
    <row r="312" spans="2:4" x14ac:dyDescent="0.15">
      <c r="B312" s="32" t="str">
        <f ca="1">IF(ISBLANK(OFFSET(INDIRECT(afpivot!$H$1),CELL("row",B312)-5,,)),"",OFFSET(INDIRECT(afpivot!$H$1),CELL("row",B312)-5,,))</f>
        <v/>
      </c>
      <c r="C312" s="26" t="str">
        <f ca="1">IF(ISBLANK(OFFSET(INDIRECT(afpivot!$H$1),CELL("row",B312)-5,,)),"", GETPIVOTDATA("Sum - AFLaunch",afpivot!$A$1,"Week",OFFSET(INDIRECT(afpivot!$H$1),CELL("row",B312)-5,,)))</f>
        <v/>
      </c>
      <c r="D312" s="26" t="str">
        <f ca="1">IF(ISBLANK(OFFSET(INDIRECT(afpivot!$H$1),CELL("row",B312)-5,,)),"", GETPIVOTDATA("Sum - Download",afpivot!$A$1,"Week",OFFSET(INDIRECT(afpivot!$H$1),CELL("row",B312)-5,,)))</f>
        <v/>
      </c>
    </row>
    <row r="313" spans="2:4" x14ac:dyDescent="0.15">
      <c r="B313" s="32" t="str">
        <f ca="1">IF(ISBLANK(OFFSET(INDIRECT(afpivot!$H$1),CELL("row",B313)-5,,)),"",OFFSET(INDIRECT(afpivot!$H$1),CELL("row",B313)-5,,))</f>
        <v/>
      </c>
      <c r="C313" s="26" t="str">
        <f ca="1">IF(ISBLANK(OFFSET(INDIRECT(afpivot!$H$1),CELL("row",B313)-5,,)),"", GETPIVOTDATA("Sum - AFLaunch",afpivot!$A$1,"Week",OFFSET(INDIRECT(afpivot!$H$1),CELL("row",B313)-5,,)))</f>
        <v/>
      </c>
      <c r="D313" s="26" t="str">
        <f ca="1">IF(ISBLANK(OFFSET(INDIRECT(afpivot!$H$1),CELL("row",B313)-5,,)),"", GETPIVOTDATA("Sum - Download",afpivot!$A$1,"Week",OFFSET(INDIRECT(afpivot!$H$1),CELL("row",B313)-5,,)))</f>
        <v/>
      </c>
    </row>
    <row r="314" spans="2:4" x14ac:dyDescent="0.15">
      <c r="B314" s="32" t="str">
        <f ca="1">IF(ISBLANK(OFFSET(INDIRECT(afpivot!$H$1),CELL("row",B314)-5,,)),"",OFFSET(INDIRECT(afpivot!$H$1),CELL("row",B314)-5,,))</f>
        <v/>
      </c>
      <c r="C314" s="26" t="str">
        <f ca="1">IF(ISBLANK(OFFSET(INDIRECT(afpivot!$H$1),CELL("row",B314)-5,,)),"", GETPIVOTDATA("Sum - AFLaunch",afpivot!$A$1,"Week",OFFSET(INDIRECT(afpivot!$H$1),CELL("row",B314)-5,,)))</f>
        <v/>
      </c>
      <c r="D314" s="26" t="str">
        <f ca="1">IF(ISBLANK(OFFSET(INDIRECT(afpivot!$H$1),CELL("row",B314)-5,,)),"", GETPIVOTDATA("Sum - Download",afpivot!$A$1,"Week",OFFSET(INDIRECT(afpivot!$H$1),CELL("row",B314)-5,,)))</f>
        <v/>
      </c>
    </row>
    <row r="315" spans="2:4" x14ac:dyDescent="0.15">
      <c r="B315" s="32" t="str">
        <f ca="1">IF(ISBLANK(OFFSET(INDIRECT(afpivot!$H$1),CELL("row",B315)-5,,)),"",OFFSET(INDIRECT(afpivot!$H$1),CELL("row",B315)-5,,))</f>
        <v/>
      </c>
      <c r="C315" s="26" t="str">
        <f ca="1">IF(ISBLANK(OFFSET(INDIRECT(afpivot!$H$1),CELL("row",B315)-5,,)),"", GETPIVOTDATA("Sum - AFLaunch",afpivot!$A$1,"Week",OFFSET(INDIRECT(afpivot!$H$1),CELL("row",B315)-5,,)))</f>
        <v/>
      </c>
      <c r="D315" s="26" t="str">
        <f ca="1">IF(ISBLANK(OFFSET(INDIRECT(afpivot!$H$1),CELL("row",B315)-5,,)),"", GETPIVOTDATA("Sum - Download",afpivot!$A$1,"Week",OFFSET(INDIRECT(afpivot!$H$1),CELL("row",B315)-5,,)))</f>
        <v/>
      </c>
    </row>
    <row r="316" spans="2:4" x14ac:dyDescent="0.15">
      <c r="B316" s="32" t="str">
        <f ca="1">IF(ISBLANK(OFFSET(INDIRECT(afpivot!$H$1),CELL("row",B316)-5,,)),"",OFFSET(INDIRECT(afpivot!$H$1),CELL("row",B316)-5,,))</f>
        <v/>
      </c>
      <c r="C316" s="26" t="str">
        <f ca="1">IF(ISBLANK(OFFSET(INDIRECT(afpivot!$H$1),CELL("row",B316)-5,,)),"", GETPIVOTDATA("Sum - AFLaunch",afpivot!$A$1,"Week",OFFSET(INDIRECT(afpivot!$H$1),CELL("row",B316)-5,,)))</f>
        <v/>
      </c>
      <c r="D316" s="26" t="str">
        <f ca="1">IF(ISBLANK(OFFSET(INDIRECT(afpivot!$H$1),CELL("row",B316)-5,,)),"", GETPIVOTDATA("Sum - Download",afpivot!$A$1,"Week",OFFSET(INDIRECT(afpivot!$H$1),CELL("row",B316)-5,,)))</f>
        <v/>
      </c>
    </row>
    <row r="317" spans="2:4" x14ac:dyDescent="0.15">
      <c r="B317" s="32" t="str">
        <f ca="1">IF(ISBLANK(OFFSET(INDIRECT(afpivot!$H$1),CELL("row",B317)-5,,)),"",OFFSET(INDIRECT(afpivot!$H$1),CELL("row",B317)-5,,))</f>
        <v/>
      </c>
      <c r="C317" s="26" t="str">
        <f ca="1">IF(ISBLANK(OFFSET(INDIRECT(afpivot!$H$1),CELL("row",B317)-5,,)),"", GETPIVOTDATA("Sum - AFLaunch",afpivot!$A$1,"Week",OFFSET(INDIRECT(afpivot!$H$1),CELL("row",B317)-5,,)))</f>
        <v/>
      </c>
      <c r="D317" s="26" t="str">
        <f ca="1">IF(ISBLANK(OFFSET(INDIRECT(afpivot!$H$1),CELL("row",B317)-5,,)),"", GETPIVOTDATA("Sum - Download",afpivot!$A$1,"Week",OFFSET(INDIRECT(afpivot!$H$1),CELL("row",B317)-5,,)))</f>
        <v/>
      </c>
    </row>
    <row r="318" spans="2:4" x14ac:dyDescent="0.15">
      <c r="B318" s="32" t="str">
        <f ca="1">IF(ISBLANK(OFFSET(INDIRECT(afpivot!$H$1),CELL("row",B318)-5,,)),"",OFFSET(INDIRECT(afpivot!$H$1),CELL("row",B318)-5,,))</f>
        <v/>
      </c>
      <c r="C318" s="26" t="str">
        <f ca="1">IF(ISBLANK(OFFSET(INDIRECT(afpivot!$H$1),CELL("row",B318)-5,,)),"", GETPIVOTDATA("Sum - AFLaunch",afpivot!$A$1,"Week",OFFSET(INDIRECT(afpivot!$H$1),CELL("row",B318)-5,,)))</f>
        <v/>
      </c>
      <c r="D318" s="26" t="str">
        <f ca="1">IF(ISBLANK(OFFSET(INDIRECT(afpivot!$H$1),CELL("row",B318)-5,,)),"", GETPIVOTDATA("Sum - Download",afpivot!$A$1,"Week",OFFSET(INDIRECT(afpivot!$H$1),CELL("row",B318)-5,,)))</f>
        <v/>
      </c>
    </row>
    <row r="319" spans="2:4" x14ac:dyDescent="0.15">
      <c r="B319" s="32" t="str">
        <f ca="1">IF(ISBLANK(OFFSET(INDIRECT(afpivot!$H$1),CELL("row",B319)-5,,)),"",OFFSET(INDIRECT(afpivot!$H$1),CELL("row",B319)-5,,))</f>
        <v/>
      </c>
      <c r="C319" s="26" t="str">
        <f ca="1">IF(ISBLANK(OFFSET(INDIRECT(afpivot!$H$1),CELL("row",B319)-5,,)),"", GETPIVOTDATA("Sum - AFLaunch",afpivot!$A$1,"Week",OFFSET(INDIRECT(afpivot!$H$1),CELL("row",B319)-5,,)))</f>
        <v/>
      </c>
      <c r="D319" s="26" t="str">
        <f ca="1">IF(ISBLANK(OFFSET(INDIRECT(afpivot!$H$1),CELL("row",B319)-5,,)),"", GETPIVOTDATA("Sum - Download",afpivot!$A$1,"Week",OFFSET(INDIRECT(afpivot!$H$1),CELL("row",B319)-5,,)))</f>
        <v/>
      </c>
    </row>
    <row r="320" spans="2:4" x14ac:dyDescent="0.15">
      <c r="B320" s="32" t="str">
        <f ca="1">IF(ISBLANK(OFFSET(INDIRECT(afpivot!$H$1),CELL("row",B320)-5,,)),"",OFFSET(INDIRECT(afpivot!$H$1),CELL("row",B320)-5,,))</f>
        <v/>
      </c>
      <c r="C320" s="26" t="str">
        <f ca="1">IF(ISBLANK(OFFSET(INDIRECT(afpivot!$H$1),CELL("row",B320)-5,,)),"", GETPIVOTDATA("Sum - AFLaunch",afpivot!$A$1,"Week",OFFSET(INDIRECT(afpivot!$H$1),CELL("row",B320)-5,,)))</f>
        <v/>
      </c>
      <c r="D320" s="26" t="str">
        <f ca="1">IF(ISBLANK(OFFSET(INDIRECT(afpivot!$H$1),CELL("row",B320)-5,,)),"", GETPIVOTDATA("Sum - Download",afpivot!$A$1,"Week",OFFSET(INDIRECT(afpivot!$H$1),CELL("row",B320)-5,,)))</f>
        <v/>
      </c>
    </row>
    <row r="321" spans="2:4" x14ac:dyDescent="0.15">
      <c r="B321" s="32" t="str">
        <f ca="1">IF(ISBLANK(OFFSET(INDIRECT(afpivot!$H$1),CELL("row",B321)-5,,)),"",OFFSET(INDIRECT(afpivot!$H$1),CELL("row",B321)-5,,))</f>
        <v/>
      </c>
      <c r="C321" s="26" t="str">
        <f ca="1">IF(ISBLANK(OFFSET(INDIRECT(afpivot!$H$1),CELL("row",B321)-5,,)),"", GETPIVOTDATA("Sum - AFLaunch",afpivot!$A$1,"Week",OFFSET(INDIRECT(afpivot!$H$1),CELL("row",B321)-5,,)))</f>
        <v/>
      </c>
      <c r="D321" s="26" t="str">
        <f ca="1">IF(ISBLANK(OFFSET(INDIRECT(afpivot!$H$1),CELL("row",B321)-5,,)),"", GETPIVOTDATA("Sum - Download",afpivot!$A$1,"Week",OFFSET(INDIRECT(afpivot!$H$1),CELL("row",B321)-5,,)))</f>
        <v/>
      </c>
    </row>
    <row r="322" spans="2:4" x14ac:dyDescent="0.15">
      <c r="B322" s="32" t="str">
        <f ca="1">IF(ISBLANK(OFFSET(INDIRECT(afpivot!$H$1),CELL("row",B322)-5,,)),"",OFFSET(INDIRECT(afpivot!$H$1),CELL("row",B322)-5,,))</f>
        <v/>
      </c>
      <c r="C322" s="26" t="str">
        <f ca="1">IF(ISBLANK(OFFSET(INDIRECT(afpivot!$H$1),CELL("row",B322)-5,,)),"", GETPIVOTDATA("Sum - AFLaunch",afpivot!$A$1,"Week",OFFSET(INDIRECT(afpivot!$H$1),CELL("row",B322)-5,,)))</f>
        <v/>
      </c>
      <c r="D322" s="26" t="str">
        <f ca="1">IF(ISBLANK(OFFSET(INDIRECT(afpivot!$H$1),CELL("row",B322)-5,,)),"", GETPIVOTDATA("Sum - Download",afpivot!$A$1,"Week",OFFSET(INDIRECT(afpivot!$H$1),CELL("row",B322)-5,,)))</f>
        <v/>
      </c>
    </row>
    <row r="323" spans="2:4" x14ac:dyDescent="0.15">
      <c r="B323" s="32" t="str">
        <f ca="1">IF(ISBLANK(OFFSET(INDIRECT(afpivot!$H$1),CELL("row",B323)-5,,)),"",OFFSET(INDIRECT(afpivot!$H$1),CELL("row",B323)-5,,))</f>
        <v/>
      </c>
      <c r="C323" s="26" t="str">
        <f ca="1">IF(ISBLANK(OFFSET(INDIRECT(afpivot!$H$1),CELL("row",B323)-5,,)),"", GETPIVOTDATA("Sum - AFLaunch",afpivot!$A$1,"Week",OFFSET(INDIRECT(afpivot!$H$1),CELL("row",B323)-5,,)))</f>
        <v/>
      </c>
      <c r="D323" s="26" t="str">
        <f ca="1">IF(ISBLANK(OFFSET(INDIRECT(afpivot!$H$1),CELL("row",B323)-5,,)),"", GETPIVOTDATA("Sum - Download",afpivot!$A$1,"Week",OFFSET(INDIRECT(afpivot!$H$1),CELL("row",B323)-5,,)))</f>
        <v/>
      </c>
    </row>
    <row r="324" spans="2:4" x14ac:dyDescent="0.15">
      <c r="B324" s="32" t="str">
        <f ca="1">IF(ISBLANK(OFFSET(INDIRECT(afpivot!$H$1),CELL("row",B324)-5,,)),"",OFFSET(INDIRECT(afpivot!$H$1),CELL("row",B324)-5,,))</f>
        <v/>
      </c>
      <c r="C324" s="26" t="str">
        <f ca="1">IF(ISBLANK(OFFSET(INDIRECT(afpivot!$H$1),CELL("row",B324)-5,,)),"", GETPIVOTDATA("Sum - AFLaunch",afpivot!$A$1,"Week",OFFSET(INDIRECT(afpivot!$H$1),CELL("row",B324)-5,,)))</f>
        <v/>
      </c>
      <c r="D324" s="26" t="str">
        <f ca="1">IF(ISBLANK(OFFSET(INDIRECT(afpivot!$H$1),CELL("row",B324)-5,,)),"", GETPIVOTDATA("Sum - Download",afpivot!$A$1,"Week",OFFSET(INDIRECT(afpivot!$H$1),CELL("row",B324)-5,,)))</f>
        <v/>
      </c>
    </row>
    <row r="325" spans="2:4" x14ac:dyDescent="0.15">
      <c r="B325" s="32" t="str">
        <f ca="1">IF(ISBLANK(OFFSET(INDIRECT(afpivot!$H$1),CELL("row",B325)-5,,)),"",OFFSET(INDIRECT(afpivot!$H$1),CELL("row",B325)-5,,))</f>
        <v/>
      </c>
      <c r="C325" s="26" t="str">
        <f ca="1">IF(ISBLANK(OFFSET(INDIRECT(afpivot!$H$1),CELL("row",B325)-5,,)),"", GETPIVOTDATA("Sum - AFLaunch",afpivot!$A$1,"Week",OFFSET(INDIRECT(afpivot!$H$1),CELL("row",B325)-5,,)))</f>
        <v/>
      </c>
      <c r="D325" s="26" t="str">
        <f ca="1">IF(ISBLANK(OFFSET(INDIRECT(afpivot!$H$1),CELL("row",B325)-5,,)),"", GETPIVOTDATA("Sum - Download",afpivot!$A$1,"Week",OFFSET(INDIRECT(afpivot!$H$1),CELL("row",B325)-5,,)))</f>
        <v/>
      </c>
    </row>
    <row r="326" spans="2:4" x14ac:dyDescent="0.15">
      <c r="B326" s="32" t="str">
        <f ca="1">IF(ISBLANK(OFFSET(INDIRECT(afpivot!$H$1),CELL("row",B326)-5,,)),"",OFFSET(INDIRECT(afpivot!$H$1),CELL("row",B326)-5,,))</f>
        <v/>
      </c>
      <c r="C326" s="26" t="str">
        <f ca="1">IF(ISBLANK(OFFSET(INDIRECT(afpivot!$H$1),CELL("row",B326)-5,,)),"", GETPIVOTDATA("Sum - AFLaunch",afpivot!$A$1,"Week",OFFSET(INDIRECT(afpivot!$H$1),CELL("row",B326)-5,,)))</f>
        <v/>
      </c>
      <c r="D326" s="26" t="str">
        <f ca="1">IF(ISBLANK(OFFSET(INDIRECT(afpivot!$H$1),CELL("row",B326)-5,,)),"", GETPIVOTDATA("Sum - Download",afpivot!$A$1,"Week",OFFSET(INDIRECT(afpivot!$H$1),CELL("row",B326)-5,,)))</f>
        <v/>
      </c>
    </row>
    <row r="327" spans="2:4" x14ac:dyDescent="0.15">
      <c r="B327" s="32" t="str">
        <f ca="1">IF(ISBLANK(OFFSET(INDIRECT(afpivot!$H$1),CELL("row",B327)-5,,)),"",OFFSET(INDIRECT(afpivot!$H$1),CELL("row",B327)-5,,))</f>
        <v/>
      </c>
      <c r="C327" s="26" t="str">
        <f ca="1">IF(ISBLANK(OFFSET(INDIRECT(afpivot!$H$1),CELL("row",B327)-5,,)),"", GETPIVOTDATA("Sum - AFLaunch",afpivot!$A$1,"Week",OFFSET(INDIRECT(afpivot!$H$1),CELL("row",B327)-5,,)))</f>
        <v/>
      </c>
      <c r="D327" s="26" t="str">
        <f ca="1">IF(ISBLANK(OFFSET(INDIRECT(afpivot!$H$1),CELL("row",B327)-5,,)),"", GETPIVOTDATA("Sum - Download",afpivot!$A$1,"Week",OFFSET(INDIRECT(afpivot!$H$1),CELL("row",B327)-5,,)))</f>
        <v/>
      </c>
    </row>
    <row r="328" spans="2:4" x14ac:dyDescent="0.15">
      <c r="B328" s="32" t="str">
        <f ca="1">IF(ISBLANK(OFFSET(INDIRECT(afpivot!$H$1),CELL("row",B328)-5,,)),"",OFFSET(INDIRECT(afpivot!$H$1),CELL("row",B328)-5,,))</f>
        <v/>
      </c>
      <c r="C328" s="26" t="str">
        <f ca="1">IF(ISBLANK(OFFSET(INDIRECT(afpivot!$H$1),CELL("row",B328)-5,,)),"", GETPIVOTDATA("Sum - AFLaunch",afpivot!$A$1,"Week",OFFSET(INDIRECT(afpivot!$H$1),CELL("row",B328)-5,,)))</f>
        <v/>
      </c>
      <c r="D328" s="26" t="str">
        <f ca="1">IF(ISBLANK(OFFSET(INDIRECT(afpivot!$H$1),CELL("row",B328)-5,,)),"", GETPIVOTDATA("Sum - Download",afpivot!$A$1,"Week",OFFSET(INDIRECT(afpivot!$H$1),CELL("row",B328)-5,,)))</f>
        <v/>
      </c>
    </row>
    <row r="329" spans="2:4" x14ac:dyDescent="0.15">
      <c r="B329" s="32" t="str">
        <f ca="1">IF(ISBLANK(OFFSET(INDIRECT(afpivot!$H$1),CELL("row",B329)-5,,)),"",OFFSET(INDIRECT(afpivot!$H$1),CELL("row",B329)-5,,))</f>
        <v/>
      </c>
      <c r="C329" s="26" t="str">
        <f ca="1">IF(ISBLANK(OFFSET(INDIRECT(afpivot!$H$1),CELL("row",B329)-5,,)),"", GETPIVOTDATA("Sum - AFLaunch",afpivot!$A$1,"Week",OFFSET(INDIRECT(afpivot!$H$1),CELL("row",B329)-5,,)))</f>
        <v/>
      </c>
      <c r="D329" s="26" t="str">
        <f ca="1">IF(ISBLANK(OFFSET(INDIRECT(afpivot!$H$1),CELL("row",B329)-5,,)),"", GETPIVOTDATA("Sum - Download",afpivot!$A$1,"Week",OFFSET(INDIRECT(afpivot!$H$1),CELL("row",B329)-5,,)))</f>
        <v/>
      </c>
    </row>
    <row r="330" spans="2:4" x14ac:dyDescent="0.15">
      <c r="B330" s="32" t="str">
        <f ca="1">IF(ISBLANK(OFFSET(INDIRECT(afpivot!$H$1),CELL("row",B330)-5,,)),"",OFFSET(INDIRECT(afpivot!$H$1),CELL("row",B330)-5,,))</f>
        <v/>
      </c>
      <c r="C330" s="26" t="str">
        <f ca="1">IF(ISBLANK(OFFSET(INDIRECT(afpivot!$H$1),CELL("row",B330)-5,,)),"", GETPIVOTDATA("Sum - AFLaunch",afpivot!$A$1,"Week",OFFSET(INDIRECT(afpivot!$H$1),CELL("row",B330)-5,,)))</f>
        <v/>
      </c>
      <c r="D330" s="26" t="str">
        <f ca="1">IF(ISBLANK(OFFSET(INDIRECT(afpivot!$H$1),CELL("row",B330)-5,,)),"", GETPIVOTDATA("Sum - Download",afpivot!$A$1,"Week",OFFSET(INDIRECT(afpivot!$H$1),CELL("row",B330)-5,,)))</f>
        <v/>
      </c>
    </row>
    <row r="331" spans="2:4" x14ac:dyDescent="0.15">
      <c r="B331" s="32" t="str">
        <f ca="1">IF(ISBLANK(OFFSET(INDIRECT(afpivot!$H$1),CELL("row",B331)-5,,)),"",OFFSET(INDIRECT(afpivot!$H$1),CELL("row",B331)-5,,))</f>
        <v/>
      </c>
      <c r="C331" s="26" t="str">
        <f ca="1">IF(ISBLANK(OFFSET(INDIRECT(afpivot!$H$1),CELL("row",B331)-5,,)),"", GETPIVOTDATA("Sum - AFLaunch",afpivot!$A$1,"Week",OFFSET(INDIRECT(afpivot!$H$1),CELL("row",B331)-5,,)))</f>
        <v/>
      </c>
      <c r="D331" s="26" t="str">
        <f ca="1">IF(ISBLANK(OFFSET(INDIRECT(afpivot!$H$1),CELL("row",B331)-5,,)),"", GETPIVOTDATA("Sum - Download",afpivot!$A$1,"Week",OFFSET(INDIRECT(afpivot!$H$1),CELL("row",B331)-5,,)))</f>
        <v/>
      </c>
    </row>
    <row r="332" spans="2:4" x14ac:dyDescent="0.15">
      <c r="B332" s="32" t="str">
        <f ca="1">IF(ISBLANK(OFFSET(INDIRECT(afpivot!$H$1),CELL("row",B332)-5,,)),"",OFFSET(INDIRECT(afpivot!$H$1),CELL("row",B332)-5,,))</f>
        <v/>
      </c>
      <c r="C332" s="26" t="str">
        <f ca="1">IF(ISBLANK(OFFSET(INDIRECT(afpivot!$H$1),CELL("row",B332)-5,,)),"", GETPIVOTDATA("Sum - AFLaunch",afpivot!$A$1,"Week",OFFSET(INDIRECT(afpivot!$H$1),CELL("row",B332)-5,,)))</f>
        <v/>
      </c>
      <c r="D332" s="26" t="str">
        <f ca="1">IF(ISBLANK(OFFSET(INDIRECT(afpivot!$H$1),CELL("row",B332)-5,,)),"", GETPIVOTDATA("Sum - Download",afpivot!$A$1,"Week",OFFSET(INDIRECT(afpivot!$H$1),CELL("row",B332)-5,,)))</f>
        <v/>
      </c>
    </row>
    <row r="333" spans="2:4" x14ac:dyDescent="0.15">
      <c r="B333" s="32" t="str">
        <f ca="1">IF(ISBLANK(OFFSET(INDIRECT(afpivot!$H$1),CELL("row",B333)-5,,)),"",OFFSET(INDIRECT(afpivot!$H$1),CELL("row",B333)-5,,))</f>
        <v/>
      </c>
      <c r="C333" s="26" t="str">
        <f ca="1">IF(ISBLANK(OFFSET(INDIRECT(afpivot!$H$1),CELL("row",B333)-5,,)),"", GETPIVOTDATA("Sum - AFLaunch",afpivot!$A$1,"Week",OFFSET(INDIRECT(afpivot!$H$1),CELL("row",B333)-5,,)))</f>
        <v/>
      </c>
      <c r="D333" s="26" t="str">
        <f ca="1">IF(ISBLANK(OFFSET(INDIRECT(afpivot!$H$1),CELL("row",B333)-5,,)),"", GETPIVOTDATA("Sum - Download",afpivot!$A$1,"Week",OFFSET(INDIRECT(afpivot!$H$1),CELL("row",B333)-5,,)))</f>
        <v/>
      </c>
    </row>
    <row r="334" spans="2:4" x14ac:dyDescent="0.15">
      <c r="B334" s="32" t="str">
        <f ca="1">IF(ISBLANK(OFFSET(INDIRECT(afpivot!$H$1),CELL("row",B334)-5,,)),"",OFFSET(INDIRECT(afpivot!$H$1),CELL("row",B334)-5,,))</f>
        <v/>
      </c>
      <c r="C334" s="26" t="str">
        <f ca="1">IF(ISBLANK(OFFSET(INDIRECT(afpivot!$H$1),CELL("row",B334)-5,,)),"", GETPIVOTDATA("Sum - AFLaunch",afpivot!$A$1,"Week",OFFSET(INDIRECT(afpivot!$H$1),CELL("row",B334)-5,,)))</f>
        <v/>
      </c>
      <c r="D334" s="26" t="str">
        <f ca="1">IF(ISBLANK(OFFSET(INDIRECT(afpivot!$H$1),CELL("row",B334)-5,,)),"", GETPIVOTDATA("Sum - Download",afpivot!$A$1,"Week",OFFSET(INDIRECT(afpivot!$H$1),CELL("row",B334)-5,,)))</f>
        <v/>
      </c>
    </row>
    <row r="335" spans="2:4" x14ac:dyDescent="0.15">
      <c r="B335" s="32" t="str">
        <f ca="1">IF(ISBLANK(OFFSET(INDIRECT(afpivot!$H$1),CELL("row",B335)-5,,)),"",OFFSET(INDIRECT(afpivot!$H$1),CELL("row",B335)-5,,))</f>
        <v/>
      </c>
      <c r="C335" s="26" t="str">
        <f ca="1">IF(ISBLANK(OFFSET(INDIRECT(afpivot!$H$1),CELL("row",B335)-5,,)),"", GETPIVOTDATA("Sum - AFLaunch",afpivot!$A$1,"Week",OFFSET(INDIRECT(afpivot!$H$1),CELL("row",B335)-5,,)))</f>
        <v/>
      </c>
      <c r="D335" s="26" t="str">
        <f ca="1">IF(ISBLANK(OFFSET(INDIRECT(afpivot!$H$1),CELL("row",B335)-5,,)),"", GETPIVOTDATA("Sum - Download",afpivot!$A$1,"Week",OFFSET(INDIRECT(afpivot!$H$1),CELL("row",B335)-5,,)))</f>
        <v/>
      </c>
    </row>
    <row r="336" spans="2:4" x14ac:dyDescent="0.15">
      <c r="B336" s="32" t="str">
        <f ca="1">IF(ISBLANK(OFFSET(INDIRECT(afpivot!$H$1),CELL("row",B336)-5,,)),"",OFFSET(INDIRECT(afpivot!$H$1),CELL("row",B336)-5,,))</f>
        <v/>
      </c>
      <c r="C336" s="26" t="str">
        <f ca="1">IF(ISBLANK(OFFSET(INDIRECT(afpivot!$H$1),CELL("row",B336)-5,,)),"", GETPIVOTDATA("Sum - AFLaunch",afpivot!$A$1,"Week",OFFSET(INDIRECT(afpivot!$H$1),CELL("row",B336)-5,,)))</f>
        <v/>
      </c>
      <c r="D336" s="26" t="str">
        <f ca="1">IF(ISBLANK(OFFSET(INDIRECT(afpivot!$H$1),CELL("row",B336)-5,,)),"", GETPIVOTDATA("Sum - Download",afpivot!$A$1,"Week",OFFSET(INDIRECT(afpivot!$H$1),CELL("row",B336)-5,,)))</f>
        <v/>
      </c>
    </row>
    <row r="337" spans="2:4" x14ac:dyDescent="0.15">
      <c r="B337" s="32" t="str">
        <f ca="1">IF(ISBLANK(OFFSET(INDIRECT(afpivot!$H$1),CELL("row",B337)-5,,)),"",OFFSET(INDIRECT(afpivot!$H$1),CELL("row",B337)-5,,))</f>
        <v/>
      </c>
      <c r="C337" s="26" t="str">
        <f ca="1">IF(ISBLANK(OFFSET(INDIRECT(afpivot!$H$1),CELL("row",B337)-5,,)),"", GETPIVOTDATA("Sum - AFLaunch",afpivot!$A$1,"Week",OFFSET(INDIRECT(afpivot!$H$1),CELL("row",B337)-5,,)))</f>
        <v/>
      </c>
      <c r="D337" s="26" t="str">
        <f ca="1">IF(ISBLANK(OFFSET(INDIRECT(afpivot!$H$1),CELL("row",B337)-5,,)),"", GETPIVOTDATA("Sum - Download",afpivot!$A$1,"Week",OFFSET(INDIRECT(afpivot!$H$1),CELL("row",B337)-5,,)))</f>
        <v/>
      </c>
    </row>
    <row r="338" spans="2:4" x14ac:dyDescent="0.15">
      <c r="B338" s="32" t="str">
        <f ca="1">IF(ISBLANK(OFFSET(INDIRECT(afpivot!$H$1),CELL("row",B338)-5,,)),"",OFFSET(INDIRECT(afpivot!$H$1),CELL("row",B338)-5,,))</f>
        <v/>
      </c>
      <c r="C338" s="26" t="str">
        <f ca="1">IF(ISBLANK(OFFSET(INDIRECT(afpivot!$H$1),CELL("row",B338)-5,,)),"", GETPIVOTDATA("Sum - AFLaunch",afpivot!$A$1,"Week",OFFSET(INDIRECT(afpivot!$H$1),CELL("row",B338)-5,,)))</f>
        <v/>
      </c>
      <c r="D338" s="26" t="str">
        <f ca="1">IF(ISBLANK(OFFSET(INDIRECT(afpivot!$H$1),CELL("row",B338)-5,,)),"", GETPIVOTDATA("Sum - Download",afpivot!$A$1,"Week",OFFSET(INDIRECT(afpivot!$H$1),CELL("row",B338)-5,,)))</f>
        <v/>
      </c>
    </row>
    <row r="339" spans="2:4" x14ac:dyDescent="0.15">
      <c r="B339" s="32" t="str">
        <f ca="1">IF(ISBLANK(OFFSET(INDIRECT(afpivot!$H$1),CELL("row",B339)-5,,)),"",OFFSET(INDIRECT(afpivot!$H$1),CELL("row",B339)-5,,))</f>
        <v/>
      </c>
      <c r="C339" s="26" t="str">
        <f ca="1">IF(ISBLANK(OFFSET(INDIRECT(afpivot!$H$1),CELL("row",B339)-5,,)),"", GETPIVOTDATA("Sum - AFLaunch",afpivot!$A$1,"Week",OFFSET(INDIRECT(afpivot!$H$1),CELL("row",B339)-5,,)))</f>
        <v/>
      </c>
      <c r="D339" s="26" t="str">
        <f ca="1">IF(ISBLANK(OFFSET(INDIRECT(afpivot!$H$1),CELL("row",B339)-5,,)),"", GETPIVOTDATA("Sum - Download",afpivot!$A$1,"Week",OFFSET(INDIRECT(afpivot!$H$1),CELL("row",B339)-5,,)))</f>
        <v/>
      </c>
    </row>
    <row r="340" spans="2:4" x14ac:dyDescent="0.15">
      <c r="B340" s="32" t="str">
        <f ca="1">IF(ISBLANK(OFFSET(INDIRECT(afpivot!$H$1),CELL("row",B340)-5,,)),"",OFFSET(INDIRECT(afpivot!$H$1),CELL("row",B340)-5,,))</f>
        <v/>
      </c>
      <c r="C340" s="26" t="str">
        <f ca="1">IF(ISBLANK(OFFSET(INDIRECT(afpivot!$H$1),CELL("row",B340)-5,,)),"", GETPIVOTDATA("Sum - AFLaunch",afpivot!$A$1,"Week",OFFSET(INDIRECT(afpivot!$H$1),CELL("row",B340)-5,,)))</f>
        <v/>
      </c>
      <c r="D340" s="26" t="str">
        <f ca="1">IF(ISBLANK(OFFSET(INDIRECT(afpivot!$H$1),CELL("row",B340)-5,,)),"", GETPIVOTDATA("Sum - Download",afpivot!$A$1,"Week",OFFSET(INDIRECT(afpivot!$H$1),CELL("row",B340)-5,,)))</f>
        <v/>
      </c>
    </row>
    <row r="341" spans="2:4" x14ac:dyDescent="0.15">
      <c r="B341" s="32" t="str">
        <f ca="1">IF(ISBLANK(OFFSET(INDIRECT(afpivot!$H$1),CELL("row",B341)-5,,)),"",OFFSET(INDIRECT(afpivot!$H$1),CELL("row",B341)-5,,))</f>
        <v/>
      </c>
      <c r="C341" s="26" t="str">
        <f ca="1">IF(ISBLANK(OFFSET(INDIRECT(afpivot!$H$1),CELL("row",B341)-5,,)),"", GETPIVOTDATA("Sum - AFLaunch",afpivot!$A$1,"Week",OFFSET(INDIRECT(afpivot!$H$1),CELL("row",B341)-5,,)))</f>
        <v/>
      </c>
      <c r="D341" s="26" t="str">
        <f ca="1">IF(ISBLANK(OFFSET(INDIRECT(afpivot!$H$1),CELL("row",B341)-5,,)),"", GETPIVOTDATA("Sum - Download",afpivot!$A$1,"Week",OFFSET(INDIRECT(afpivot!$H$1),CELL("row",B341)-5,,)))</f>
        <v/>
      </c>
    </row>
    <row r="342" spans="2:4" x14ac:dyDescent="0.15">
      <c r="B342" s="32" t="str">
        <f ca="1">IF(ISBLANK(OFFSET(INDIRECT(afpivot!$H$1),CELL("row",B342)-5,,)),"",OFFSET(INDIRECT(afpivot!$H$1),CELL("row",B342)-5,,))</f>
        <v/>
      </c>
      <c r="C342" s="26" t="str">
        <f ca="1">IF(ISBLANK(OFFSET(INDIRECT(afpivot!$H$1),CELL("row",B342)-5,,)),"", GETPIVOTDATA("Sum - AFLaunch",afpivot!$A$1,"Week",OFFSET(INDIRECT(afpivot!$H$1),CELL("row",B342)-5,,)))</f>
        <v/>
      </c>
      <c r="D342" s="26" t="str">
        <f ca="1">IF(ISBLANK(OFFSET(INDIRECT(afpivot!$H$1),CELL("row",B342)-5,,)),"", GETPIVOTDATA("Sum - Download",afpivot!$A$1,"Week",OFFSET(INDIRECT(afpivot!$H$1),CELL("row",B342)-5,,)))</f>
        <v/>
      </c>
    </row>
    <row r="343" spans="2:4" x14ac:dyDescent="0.15">
      <c r="B343" s="32" t="str">
        <f ca="1">IF(ISBLANK(OFFSET(INDIRECT(afpivot!$H$1),CELL("row",B343)-5,,)),"",OFFSET(INDIRECT(afpivot!$H$1),CELL("row",B343)-5,,))</f>
        <v/>
      </c>
      <c r="C343" s="26" t="str">
        <f ca="1">IF(ISBLANK(OFFSET(INDIRECT(afpivot!$H$1),CELL("row",B343)-5,,)),"", GETPIVOTDATA("Sum - AFLaunch",afpivot!$A$1,"Week",OFFSET(INDIRECT(afpivot!$H$1),CELL("row",B343)-5,,)))</f>
        <v/>
      </c>
      <c r="D343" s="26" t="str">
        <f ca="1">IF(ISBLANK(OFFSET(INDIRECT(afpivot!$H$1),CELL("row",B343)-5,,)),"", GETPIVOTDATA("Sum - Download",afpivot!$A$1,"Week",OFFSET(INDIRECT(afpivot!$H$1),CELL("row",B343)-5,,)))</f>
        <v/>
      </c>
    </row>
    <row r="344" spans="2:4" x14ac:dyDescent="0.15">
      <c r="B344" s="32" t="str">
        <f ca="1">IF(ISBLANK(OFFSET(INDIRECT(afpivot!$H$1),CELL("row",B344)-5,,)),"",OFFSET(INDIRECT(afpivot!$H$1),CELL("row",B344)-5,,))</f>
        <v/>
      </c>
      <c r="C344" s="26" t="str">
        <f ca="1">IF(ISBLANK(OFFSET(INDIRECT(afpivot!$H$1),CELL("row",B344)-5,,)),"", GETPIVOTDATA("Sum - AFLaunch",afpivot!$A$1,"Week",OFFSET(INDIRECT(afpivot!$H$1),CELL("row",B344)-5,,)))</f>
        <v/>
      </c>
      <c r="D344" s="26" t="str">
        <f ca="1">IF(ISBLANK(OFFSET(INDIRECT(afpivot!$H$1),CELL("row",B344)-5,,)),"", GETPIVOTDATA("Sum - Download",afpivot!$A$1,"Week",OFFSET(INDIRECT(afpivot!$H$1),CELL("row",B344)-5,,)))</f>
        <v/>
      </c>
    </row>
    <row r="345" spans="2:4" x14ac:dyDescent="0.15">
      <c r="B345" s="32" t="str">
        <f ca="1">IF(ISBLANK(OFFSET(INDIRECT(afpivot!$H$1),CELL("row",B345)-5,,)),"",OFFSET(INDIRECT(afpivot!$H$1),CELL("row",B345)-5,,))</f>
        <v/>
      </c>
      <c r="C345" s="26" t="str">
        <f ca="1">IF(ISBLANK(OFFSET(INDIRECT(afpivot!$H$1),CELL("row",B345)-5,,)),"", GETPIVOTDATA("Sum - AFLaunch",afpivot!$A$1,"Week",OFFSET(INDIRECT(afpivot!$H$1),CELL("row",B345)-5,,)))</f>
        <v/>
      </c>
      <c r="D345" s="26" t="str">
        <f ca="1">IF(ISBLANK(OFFSET(INDIRECT(afpivot!$H$1),CELL("row",B345)-5,,)),"", GETPIVOTDATA("Sum - Download",afpivot!$A$1,"Week",OFFSET(INDIRECT(afpivot!$H$1),CELL("row",B345)-5,,)))</f>
        <v/>
      </c>
    </row>
    <row r="346" spans="2:4" x14ac:dyDescent="0.15">
      <c r="B346" s="32" t="str">
        <f ca="1">IF(ISBLANK(OFFSET(INDIRECT(afpivot!$H$1),CELL("row",B346)-5,,)),"",OFFSET(INDIRECT(afpivot!$H$1),CELL("row",B346)-5,,))</f>
        <v/>
      </c>
      <c r="C346" s="26" t="str">
        <f ca="1">IF(ISBLANK(OFFSET(INDIRECT(afpivot!$H$1),CELL("row",B346)-5,,)),"", GETPIVOTDATA("Sum - AFLaunch",afpivot!$A$1,"Week",OFFSET(INDIRECT(afpivot!$H$1),CELL("row",B346)-5,,)))</f>
        <v/>
      </c>
      <c r="D346" s="26" t="str">
        <f ca="1">IF(ISBLANK(OFFSET(INDIRECT(afpivot!$H$1),CELL("row",B346)-5,,)),"", GETPIVOTDATA("Sum - Download",afpivot!$A$1,"Week",OFFSET(INDIRECT(afpivot!$H$1),CELL("row",B346)-5,,)))</f>
        <v/>
      </c>
    </row>
    <row r="347" spans="2:4" x14ac:dyDescent="0.15">
      <c r="B347" s="32" t="str">
        <f ca="1">IF(ISBLANK(OFFSET(INDIRECT(afpivot!$H$1),CELL("row",B347)-5,,)),"",OFFSET(INDIRECT(afpivot!$H$1),CELL("row",B347)-5,,))</f>
        <v/>
      </c>
      <c r="C347" s="26" t="str">
        <f ca="1">IF(ISBLANK(OFFSET(INDIRECT(afpivot!$H$1),CELL("row",B347)-5,,)),"", GETPIVOTDATA("Sum - AFLaunch",afpivot!$A$1,"Week",OFFSET(INDIRECT(afpivot!$H$1),CELL("row",B347)-5,,)))</f>
        <v/>
      </c>
      <c r="D347" s="26" t="str">
        <f ca="1">IF(ISBLANK(OFFSET(INDIRECT(afpivot!$H$1),CELL("row",B347)-5,,)),"", GETPIVOTDATA("Sum - Download",afpivot!$A$1,"Week",OFFSET(INDIRECT(afpivot!$H$1),CELL("row",B347)-5,,)))</f>
        <v/>
      </c>
    </row>
    <row r="348" spans="2:4" x14ac:dyDescent="0.15">
      <c r="B348" s="32" t="str">
        <f ca="1">IF(ISBLANK(OFFSET(INDIRECT(afpivot!$H$1),CELL("row",B348)-5,,)),"",OFFSET(INDIRECT(afpivot!$H$1),CELL("row",B348)-5,,))</f>
        <v/>
      </c>
      <c r="C348" s="26" t="str">
        <f ca="1">IF(ISBLANK(OFFSET(INDIRECT(afpivot!$H$1),CELL("row",B348)-5,,)),"", GETPIVOTDATA("Sum - AFLaunch",afpivot!$A$1,"Week",OFFSET(INDIRECT(afpivot!$H$1),CELL("row",B348)-5,,)))</f>
        <v/>
      </c>
      <c r="D348" s="26" t="str">
        <f ca="1">IF(ISBLANK(OFFSET(INDIRECT(afpivot!$H$1),CELL("row",B348)-5,,)),"", GETPIVOTDATA("Sum - Download",afpivot!$A$1,"Week",OFFSET(INDIRECT(afpivot!$H$1),CELL("row",B348)-5,,)))</f>
        <v/>
      </c>
    </row>
    <row r="349" spans="2:4" x14ac:dyDescent="0.15">
      <c r="B349" s="32" t="str">
        <f ca="1">IF(ISBLANK(OFFSET(INDIRECT(afpivot!$H$1),CELL("row",B349)-5,,)),"",OFFSET(INDIRECT(afpivot!$H$1),CELL("row",B349)-5,,))</f>
        <v/>
      </c>
      <c r="C349" s="26" t="str">
        <f ca="1">IF(ISBLANK(OFFSET(INDIRECT(afpivot!$H$1),CELL("row",B349)-5,,)),"", GETPIVOTDATA("Sum - AFLaunch",afpivot!$A$1,"Week",OFFSET(INDIRECT(afpivot!$H$1),CELL("row",B349)-5,,)))</f>
        <v/>
      </c>
      <c r="D349" s="26" t="str">
        <f ca="1">IF(ISBLANK(OFFSET(INDIRECT(afpivot!$H$1),CELL("row",B349)-5,,)),"", GETPIVOTDATA("Sum - Download",afpivot!$A$1,"Week",OFFSET(INDIRECT(afpivot!$H$1),CELL("row",B349)-5,,)))</f>
        <v/>
      </c>
    </row>
    <row r="350" spans="2:4" x14ac:dyDescent="0.15">
      <c r="B350" s="32" t="str">
        <f ca="1">IF(ISBLANK(OFFSET(INDIRECT(afpivot!$H$1),CELL("row",B350)-5,,)),"",OFFSET(INDIRECT(afpivot!$H$1),CELL("row",B350)-5,,))</f>
        <v/>
      </c>
      <c r="C350" s="26" t="str">
        <f ca="1">IF(ISBLANK(OFFSET(INDIRECT(afpivot!$H$1),CELL("row",B350)-5,,)),"", GETPIVOTDATA("Sum - AFLaunch",afpivot!$A$1,"Week",OFFSET(INDIRECT(afpivot!$H$1),CELL("row",B350)-5,,)))</f>
        <v/>
      </c>
      <c r="D350" s="26" t="str">
        <f ca="1">IF(ISBLANK(OFFSET(INDIRECT(afpivot!$H$1),CELL("row",B350)-5,,)),"", GETPIVOTDATA("Sum - Download",afpivot!$A$1,"Week",OFFSET(INDIRECT(afpivot!$H$1),CELL("row",B350)-5,,)))</f>
        <v/>
      </c>
    </row>
    <row r="351" spans="2:4" x14ac:dyDescent="0.15">
      <c r="B351" s="32" t="str">
        <f ca="1">IF(ISBLANK(OFFSET(INDIRECT(afpivot!$H$1),CELL("row",B351)-5,,)),"",OFFSET(INDIRECT(afpivot!$H$1),CELL("row",B351)-5,,))</f>
        <v/>
      </c>
      <c r="C351" s="26" t="str">
        <f ca="1">IF(ISBLANK(OFFSET(INDIRECT(afpivot!$H$1),CELL("row",B351)-5,,)),"", GETPIVOTDATA("Sum - AFLaunch",afpivot!$A$1,"Week",OFFSET(INDIRECT(afpivot!$H$1),CELL("row",B351)-5,,)))</f>
        <v/>
      </c>
      <c r="D351" s="26" t="str">
        <f ca="1">IF(ISBLANK(OFFSET(INDIRECT(afpivot!$H$1),CELL("row",B351)-5,,)),"", GETPIVOTDATA("Sum - Download",afpivot!$A$1,"Week",OFFSET(INDIRECT(afpivot!$H$1),CELL("row",B351)-5,,)))</f>
        <v/>
      </c>
    </row>
    <row r="352" spans="2:4" x14ac:dyDescent="0.15">
      <c r="B352" s="32" t="str">
        <f ca="1">IF(ISBLANK(OFFSET(INDIRECT(afpivot!$H$1),CELL("row",B352)-5,,)),"",OFFSET(INDIRECT(afpivot!$H$1),CELL("row",B352)-5,,))</f>
        <v/>
      </c>
      <c r="C352" s="26" t="str">
        <f ca="1">IF(ISBLANK(OFFSET(INDIRECT(afpivot!$H$1),CELL("row",B352)-5,,)),"", GETPIVOTDATA("Sum - AFLaunch",afpivot!$A$1,"Week",OFFSET(INDIRECT(afpivot!$H$1),CELL("row",B352)-5,,)))</f>
        <v/>
      </c>
      <c r="D352" s="26" t="str">
        <f ca="1">IF(ISBLANK(OFFSET(INDIRECT(afpivot!$H$1),CELL("row",B352)-5,,)),"", GETPIVOTDATA("Sum - Download",afpivot!$A$1,"Week",OFFSET(INDIRECT(afpivot!$H$1),CELL("row",B352)-5,,)))</f>
        <v/>
      </c>
    </row>
    <row r="353" spans="2:4" x14ac:dyDescent="0.15">
      <c r="B353" s="32" t="str">
        <f ca="1">IF(ISBLANK(OFFSET(INDIRECT(afpivot!$H$1),CELL("row",B353)-5,,)),"",OFFSET(INDIRECT(afpivot!$H$1),CELL("row",B353)-5,,))</f>
        <v/>
      </c>
      <c r="C353" s="26" t="str">
        <f ca="1">IF(ISBLANK(OFFSET(INDIRECT(afpivot!$H$1),CELL("row",B353)-5,,)),"", GETPIVOTDATA("Sum - AFLaunch",afpivot!$A$1,"Week",OFFSET(INDIRECT(afpivot!$H$1),CELL("row",B353)-5,,)))</f>
        <v/>
      </c>
      <c r="D353" s="26" t="str">
        <f ca="1">IF(ISBLANK(OFFSET(INDIRECT(afpivot!$H$1),CELL("row",B353)-5,,)),"", GETPIVOTDATA("Sum - Download",afpivot!$A$1,"Week",OFFSET(INDIRECT(afpivot!$H$1),CELL("row",B353)-5,,)))</f>
        <v/>
      </c>
    </row>
    <row r="354" spans="2:4" x14ac:dyDescent="0.15">
      <c r="B354" s="32" t="str">
        <f ca="1">IF(ISBLANK(OFFSET(INDIRECT(afpivot!$H$1),CELL("row",B354)-5,,)),"",OFFSET(INDIRECT(afpivot!$H$1),CELL("row",B354)-5,,))</f>
        <v/>
      </c>
      <c r="C354" s="26" t="str">
        <f ca="1">IF(ISBLANK(OFFSET(INDIRECT(afpivot!$H$1),CELL("row",B354)-5,,)),"", GETPIVOTDATA("Sum - AFLaunch",afpivot!$A$1,"Week",OFFSET(INDIRECT(afpivot!$H$1),CELL("row",B354)-5,,)))</f>
        <v/>
      </c>
      <c r="D354" s="26" t="str">
        <f ca="1">IF(ISBLANK(OFFSET(INDIRECT(afpivot!$H$1),CELL("row",B354)-5,,)),"", GETPIVOTDATA("Sum - Download",afpivot!$A$1,"Week",OFFSET(INDIRECT(afpivot!$H$1),CELL("row",B354)-5,,)))</f>
        <v/>
      </c>
    </row>
    <row r="355" spans="2:4" x14ac:dyDescent="0.15">
      <c r="B355" s="32" t="str">
        <f ca="1">IF(ISBLANK(OFFSET(INDIRECT(afpivot!$H$1),CELL("row",B355)-5,,)),"",OFFSET(INDIRECT(afpivot!$H$1),CELL("row",B355)-5,,))</f>
        <v/>
      </c>
      <c r="C355" s="26" t="str">
        <f ca="1">IF(ISBLANK(OFFSET(INDIRECT(afpivot!$H$1),CELL("row",B355)-5,,)),"", GETPIVOTDATA("Sum - AFLaunch",afpivot!$A$1,"Week",OFFSET(INDIRECT(afpivot!$H$1),CELL("row",B355)-5,,)))</f>
        <v/>
      </c>
      <c r="D355" s="26" t="str">
        <f ca="1">IF(ISBLANK(OFFSET(INDIRECT(afpivot!$H$1),CELL("row",B355)-5,,)),"", GETPIVOTDATA("Sum - Download",afpivot!$A$1,"Week",OFFSET(INDIRECT(afpivot!$H$1),CELL("row",B355)-5,,)))</f>
        <v/>
      </c>
    </row>
    <row r="356" spans="2:4" x14ac:dyDescent="0.15">
      <c r="B356" s="32" t="str">
        <f ca="1">IF(ISBLANK(OFFSET(INDIRECT(afpivot!$H$1),CELL("row",B356)-5,,)),"",OFFSET(INDIRECT(afpivot!$H$1),CELL("row",B356)-5,,))</f>
        <v/>
      </c>
      <c r="C356" s="26" t="str">
        <f ca="1">IF(ISBLANK(OFFSET(INDIRECT(afpivot!$H$1),CELL("row",B356)-5,,)),"", GETPIVOTDATA("Sum - AFLaunch",afpivot!$A$1,"Week",OFFSET(INDIRECT(afpivot!$H$1),CELL("row",B356)-5,,)))</f>
        <v/>
      </c>
      <c r="D356" s="26" t="str">
        <f ca="1">IF(ISBLANK(OFFSET(INDIRECT(afpivot!$H$1),CELL("row",B356)-5,,)),"", GETPIVOTDATA("Sum - Download",afpivot!$A$1,"Week",OFFSET(INDIRECT(afpivot!$H$1),CELL("row",B356)-5,,)))</f>
        <v/>
      </c>
    </row>
    <row r="357" spans="2:4" x14ac:dyDescent="0.15">
      <c r="B357" s="32" t="str">
        <f ca="1">IF(ISBLANK(OFFSET(INDIRECT(afpivot!$H$1),CELL("row",B357)-5,,)),"",OFFSET(INDIRECT(afpivot!$H$1),CELL("row",B357)-5,,))</f>
        <v/>
      </c>
      <c r="C357" s="26" t="str">
        <f ca="1">IF(ISBLANK(OFFSET(INDIRECT(afpivot!$H$1),CELL("row",B357)-5,,)),"", GETPIVOTDATA("Sum - AFLaunch",afpivot!$A$1,"Week",OFFSET(INDIRECT(afpivot!$H$1),CELL("row",B357)-5,,)))</f>
        <v/>
      </c>
      <c r="D357" s="26" t="str">
        <f ca="1">IF(ISBLANK(OFFSET(INDIRECT(afpivot!$H$1),CELL("row",B357)-5,,)),"", GETPIVOTDATA("Sum - Download",afpivot!$A$1,"Week",OFFSET(INDIRECT(afpivot!$H$1),CELL("row",B357)-5,,)))</f>
        <v/>
      </c>
    </row>
    <row r="358" spans="2:4" x14ac:dyDescent="0.15">
      <c r="B358" s="32" t="str">
        <f ca="1">IF(ISBLANK(OFFSET(INDIRECT(afpivot!$H$1),CELL("row",B358)-5,,)),"",OFFSET(INDIRECT(afpivot!$H$1),CELL("row",B358)-5,,))</f>
        <v/>
      </c>
      <c r="C358" s="26" t="str">
        <f ca="1">IF(ISBLANK(OFFSET(INDIRECT(afpivot!$H$1),CELL("row",B358)-5,,)),"", GETPIVOTDATA("Sum - AFLaunch",afpivot!$A$1,"Week",OFFSET(INDIRECT(afpivot!$H$1),CELL("row",B358)-5,,)))</f>
        <v/>
      </c>
      <c r="D358" s="26" t="str">
        <f ca="1">IF(ISBLANK(OFFSET(INDIRECT(afpivot!$H$1),CELL("row",B358)-5,,)),"", GETPIVOTDATA("Sum - Download",afpivot!$A$1,"Week",OFFSET(INDIRECT(afpivot!$H$1),CELL("row",B358)-5,,)))</f>
        <v/>
      </c>
    </row>
    <row r="359" spans="2:4" x14ac:dyDescent="0.15">
      <c r="B359" s="32" t="str">
        <f ca="1">IF(ISBLANK(OFFSET(INDIRECT(afpivot!$H$1),CELL("row",B359)-5,,)),"",OFFSET(INDIRECT(afpivot!$H$1),CELL("row",B359)-5,,))</f>
        <v/>
      </c>
      <c r="C359" s="26" t="str">
        <f ca="1">IF(ISBLANK(OFFSET(INDIRECT(afpivot!$H$1),CELL("row",B359)-5,,)),"", GETPIVOTDATA("Sum - AFLaunch",afpivot!$A$1,"Week",OFFSET(INDIRECT(afpivot!$H$1),CELL("row",B359)-5,,)))</f>
        <v/>
      </c>
      <c r="D359" s="26" t="str">
        <f ca="1">IF(ISBLANK(OFFSET(INDIRECT(afpivot!$H$1),CELL("row",B359)-5,,)),"", GETPIVOTDATA("Sum - Download",afpivot!$A$1,"Week",OFFSET(INDIRECT(afpivot!$H$1),CELL("row",B359)-5,,)))</f>
        <v/>
      </c>
    </row>
    <row r="360" spans="2:4" x14ac:dyDescent="0.15">
      <c r="B360" s="32" t="str">
        <f ca="1">IF(ISBLANK(OFFSET(INDIRECT(afpivot!$H$1),CELL("row",B360)-5,,)),"",OFFSET(INDIRECT(afpivot!$H$1),CELL("row",B360)-5,,))</f>
        <v/>
      </c>
      <c r="C360" s="26" t="str">
        <f ca="1">IF(ISBLANK(OFFSET(INDIRECT(afpivot!$H$1),CELL("row",B360)-5,,)),"", GETPIVOTDATA("Sum - AFLaunch",afpivot!$A$1,"Week",OFFSET(INDIRECT(afpivot!$H$1),CELL("row",B360)-5,,)))</f>
        <v/>
      </c>
      <c r="D360" s="26" t="str">
        <f ca="1">IF(ISBLANK(OFFSET(INDIRECT(afpivot!$H$1),CELL("row",B360)-5,,)),"", GETPIVOTDATA("Sum - Download",afpivot!$A$1,"Week",OFFSET(INDIRECT(afpivot!$H$1),CELL("row",B360)-5,,)))</f>
        <v/>
      </c>
    </row>
    <row r="361" spans="2:4" x14ac:dyDescent="0.15">
      <c r="B361" s="32" t="str">
        <f ca="1">IF(ISBLANK(OFFSET(INDIRECT(afpivot!$H$1),CELL("row",B361)-5,,)),"",OFFSET(INDIRECT(afpivot!$H$1),CELL("row",B361)-5,,))</f>
        <v/>
      </c>
      <c r="C361" s="26" t="str">
        <f ca="1">IF(ISBLANK(OFFSET(INDIRECT(afpivot!$H$1),CELL("row",B361)-5,,)),"", GETPIVOTDATA("Sum - AFLaunch",afpivot!$A$1,"Week",OFFSET(INDIRECT(afpivot!$H$1),CELL("row",B361)-5,,)))</f>
        <v/>
      </c>
      <c r="D361" s="26" t="str">
        <f ca="1">IF(ISBLANK(OFFSET(INDIRECT(afpivot!$H$1),CELL("row",B361)-5,,)),"", GETPIVOTDATA("Sum - Download",afpivot!$A$1,"Week",OFFSET(INDIRECT(afpivot!$H$1),CELL("row",B361)-5,,)))</f>
        <v/>
      </c>
    </row>
    <row r="362" spans="2:4" x14ac:dyDescent="0.15">
      <c r="B362" s="32" t="str">
        <f ca="1">IF(ISBLANK(OFFSET(INDIRECT(afpivot!$H$1),CELL("row",B362)-5,,)),"",OFFSET(INDIRECT(afpivot!$H$1),CELL("row",B362)-5,,))</f>
        <v/>
      </c>
      <c r="C362" s="26" t="str">
        <f ca="1">IF(ISBLANK(OFFSET(INDIRECT(afpivot!$H$1),CELL("row",B362)-5,,)),"", GETPIVOTDATA("Sum - AFLaunch",afpivot!$A$1,"Week",OFFSET(INDIRECT(afpivot!$H$1),CELL("row",B362)-5,,)))</f>
        <v/>
      </c>
      <c r="D362" s="26" t="str">
        <f ca="1">IF(ISBLANK(OFFSET(INDIRECT(afpivot!$H$1),CELL("row",B362)-5,,)),"", GETPIVOTDATA("Sum - Download",afpivot!$A$1,"Week",OFFSET(INDIRECT(afpivot!$H$1),CELL("row",B362)-5,,)))</f>
        <v/>
      </c>
    </row>
    <row r="363" spans="2:4" x14ac:dyDescent="0.15">
      <c r="B363" s="32" t="str">
        <f ca="1">IF(ISBLANK(OFFSET(INDIRECT(afpivot!$H$1),CELL("row",B363)-5,,)),"",OFFSET(INDIRECT(afpivot!$H$1),CELL("row",B363)-5,,))</f>
        <v/>
      </c>
      <c r="C363" s="26" t="str">
        <f ca="1">IF(ISBLANK(OFFSET(INDIRECT(afpivot!$H$1),CELL("row",B363)-5,,)),"", GETPIVOTDATA("Sum - AFLaunch",afpivot!$A$1,"Week",OFFSET(INDIRECT(afpivot!$H$1),CELL("row",B363)-5,,)))</f>
        <v/>
      </c>
      <c r="D363" s="26" t="str">
        <f ca="1">IF(ISBLANK(OFFSET(INDIRECT(afpivot!$H$1),CELL("row",B363)-5,,)),"", GETPIVOTDATA("Sum - Download",afpivot!$A$1,"Week",OFFSET(INDIRECT(afpivot!$H$1),CELL("row",B363)-5,,)))</f>
        <v/>
      </c>
    </row>
    <row r="364" spans="2:4" x14ac:dyDescent="0.15">
      <c r="B364" s="32" t="str">
        <f ca="1">IF(ISBLANK(OFFSET(INDIRECT(afpivot!$H$1),CELL("row",B364)-5,,)),"",OFFSET(INDIRECT(afpivot!$H$1),CELL("row",B364)-5,,))</f>
        <v/>
      </c>
      <c r="C364" s="26" t="str">
        <f ca="1">IF(ISBLANK(OFFSET(INDIRECT(afpivot!$H$1),CELL("row",B364)-5,,)),"", GETPIVOTDATA("Sum - AFLaunch",afpivot!$A$1,"Week",OFFSET(INDIRECT(afpivot!$H$1),CELL("row",B364)-5,,)))</f>
        <v/>
      </c>
      <c r="D364" s="26" t="str">
        <f ca="1">IF(ISBLANK(OFFSET(INDIRECT(afpivot!$H$1),CELL("row",B364)-5,,)),"", GETPIVOTDATA("Sum - Download",afpivot!$A$1,"Week",OFFSET(INDIRECT(afpivot!$H$1),CELL("row",B364)-5,,)))</f>
        <v/>
      </c>
    </row>
    <row r="365" spans="2:4" x14ac:dyDescent="0.15">
      <c r="B365" s="32" t="str">
        <f ca="1">IF(ISBLANK(OFFSET(INDIRECT(afpivot!$H$1),CELL("row",B365)-5,,)),"",OFFSET(INDIRECT(afpivot!$H$1),CELL("row",B365)-5,,))</f>
        <v/>
      </c>
      <c r="C365" s="26" t="str">
        <f ca="1">IF(ISBLANK(OFFSET(INDIRECT(afpivot!$H$1),CELL("row",B365)-5,,)),"", GETPIVOTDATA("Sum - AFLaunch",afpivot!$A$1,"Week",OFFSET(INDIRECT(afpivot!$H$1),CELL("row",B365)-5,,)))</f>
        <v/>
      </c>
      <c r="D365" s="26" t="str">
        <f ca="1">IF(ISBLANK(OFFSET(INDIRECT(afpivot!$H$1),CELL("row",B365)-5,,)),"", GETPIVOTDATA("Sum - Download",afpivot!$A$1,"Week",OFFSET(INDIRECT(afpivot!$H$1),CELL("row",B365)-5,,)))</f>
        <v/>
      </c>
    </row>
    <row r="366" spans="2:4" x14ac:dyDescent="0.15">
      <c r="B366" s="32" t="str">
        <f ca="1">IF(ISBLANK(OFFSET(INDIRECT(afpivot!$H$1),CELL("row",B366)-5,,)),"",OFFSET(INDIRECT(afpivot!$H$1),CELL("row",B366)-5,,))</f>
        <v/>
      </c>
      <c r="C366" s="26" t="str">
        <f ca="1">IF(ISBLANK(OFFSET(INDIRECT(afpivot!$H$1),CELL("row",B366)-5,,)),"", GETPIVOTDATA("Sum - AFLaunch",afpivot!$A$1,"Week",OFFSET(INDIRECT(afpivot!$H$1),CELL("row",B366)-5,,)))</f>
        <v/>
      </c>
      <c r="D366" s="26" t="str">
        <f ca="1">IF(ISBLANK(OFFSET(INDIRECT(afpivot!$H$1),CELL("row",B366)-5,,)),"", GETPIVOTDATA("Sum - Download",afpivot!$A$1,"Week",OFFSET(INDIRECT(afpivot!$H$1),CELL("row",B366)-5,,)))</f>
        <v/>
      </c>
    </row>
    <row r="367" spans="2:4" x14ac:dyDescent="0.15">
      <c r="B367" s="32" t="str">
        <f ca="1">IF(ISBLANK(OFFSET(INDIRECT(afpivot!$H$1),CELL("row",B367)-5,,)),"",OFFSET(INDIRECT(afpivot!$H$1),CELL("row",B367)-5,,))</f>
        <v/>
      </c>
      <c r="C367" s="26" t="str">
        <f ca="1">IF(ISBLANK(OFFSET(INDIRECT(afpivot!$H$1),CELL("row",B367)-5,,)),"", GETPIVOTDATA("Sum - AFLaunch",afpivot!$A$1,"Week",OFFSET(INDIRECT(afpivot!$H$1),CELL("row",B367)-5,,)))</f>
        <v/>
      </c>
      <c r="D367" s="26" t="str">
        <f ca="1">IF(ISBLANK(OFFSET(INDIRECT(afpivot!$H$1),CELL("row",B367)-5,,)),"", GETPIVOTDATA("Sum - Download",afpivot!$A$1,"Week",OFFSET(INDIRECT(afpivot!$H$1),CELL("row",B367)-5,,)))</f>
        <v/>
      </c>
    </row>
    <row r="368" spans="2:4" x14ac:dyDescent="0.15">
      <c r="B368" s="32" t="str">
        <f ca="1">IF(ISBLANK(OFFSET(INDIRECT(afpivot!$H$1),CELL("row",B368)-5,,)),"",OFFSET(INDIRECT(afpivot!$H$1),CELL("row",B368)-5,,))</f>
        <v/>
      </c>
      <c r="C368" s="26" t="str">
        <f ca="1">IF(ISBLANK(OFFSET(INDIRECT(afpivot!$H$1),CELL("row",B368)-5,,)),"", GETPIVOTDATA("Sum - AFLaunch",afpivot!$A$1,"Week",OFFSET(INDIRECT(afpivot!$H$1),CELL("row",B368)-5,,)))</f>
        <v/>
      </c>
      <c r="D368" s="26" t="str">
        <f ca="1">IF(ISBLANK(OFFSET(INDIRECT(afpivot!$H$1),CELL("row",B368)-5,,)),"", GETPIVOTDATA("Sum - Download",afpivot!$A$1,"Week",OFFSET(INDIRECT(afpivot!$H$1),CELL("row",B368)-5,,)))</f>
        <v/>
      </c>
    </row>
    <row r="369" spans="2:4" x14ac:dyDescent="0.15">
      <c r="B369" s="32" t="str">
        <f ca="1">IF(ISBLANK(OFFSET(INDIRECT(afpivot!$H$1),CELL("row",B369)-5,,)),"",OFFSET(INDIRECT(afpivot!$H$1),CELL("row",B369)-5,,))</f>
        <v/>
      </c>
      <c r="C369" s="26" t="str">
        <f ca="1">IF(ISBLANK(OFFSET(INDIRECT(afpivot!$H$1),CELL("row",B369)-5,,)),"", GETPIVOTDATA("Sum - AFLaunch",afpivot!$A$1,"Week",OFFSET(INDIRECT(afpivot!$H$1),CELL("row",B369)-5,,)))</f>
        <v/>
      </c>
      <c r="D369" s="26" t="str">
        <f ca="1">IF(ISBLANK(OFFSET(INDIRECT(afpivot!$H$1),CELL("row",B369)-5,,)),"", GETPIVOTDATA("Sum - Download",afpivot!$A$1,"Week",OFFSET(INDIRECT(afpivot!$H$1),CELL("row",B369)-5,,)))</f>
        <v/>
      </c>
    </row>
    <row r="370" spans="2:4" x14ac:dyDescent="0.15">
      <c r="B370" s="32" t="str">
        <f ca="1">IF(ISBLANK(OFFSET(INDIRECT(afpivot!$H$1),CELL("row",B370)-5,,)),"",OFFSET(INDIRECT(afpivot!$H$1),CELL("row",B370)-5,,))</f>
        <v/>
      </c>
      <c r="C370" s="26" t="str">
        <f ca="1">IF(ISBLANK(OFFSET(INDIRECT(afpivot!$H$1),CELL("row",B370)-5,,)),"", GETPIVOTDATA("Sum - AFLaunch",afpivot!$A$1,"Week",OFFSET(INDIRECT(afpivot!$H$1),CELL("row",B370)-5,,)))</f>
        <v/>
      </c>
      <c r="D370" s="26" t="str">
        <f ca="1">IF(ISBLANK(OFFSET(INDIRECT(afpivot!$H$1),CELL("row",B370)-5,,)),"", GETPIVOTDATA("Sum - Download",afpivot!$A$1,"Week",OFFSET(INDIRECT(afpivot!$H$1),CELL("row",B370)-5,,)))</f>
        <v/>
      </c>
    </row>
    <row r="371" spans="2:4" x14ac:dyDescent="0.15">
      <c r="B371" s="32" t="str">
        <f ca="1">IF(ISBLANK(OFFSET(INDIRECT(afpivot!$H$1),CELL("row",B371)-5,,)),"",OFFSET(INDIRECT(afpivot!$H$1),CELL("row",B371)-5,,))</f>
        <v/>
      </c>
      <c r="C371" s="26" t="str">
        <f ca="1">IF(ISBLANK(OFFSET(INDIRECT(afpivot!$H$1),CELL("row",B371)-5,,)),"", GETPIVOTDATA("Sum - AFLaunch",afpivot!$A$1,"Week",OFFSET(INDIRECT(afpivot!$H$1),CELL("row",B371)-5,,)))</f>
        <v/>
      </c>
      <c r="D371" s="26" t="str">
        <f ca="1">IF(ISBLANK(OFFSET(INDIRECT(afpivot!$H$1),CELL("row",B371)-5,,)),"", GETPIVOTDATA("Sum - Download",afpivot!$A$1,"Week",OFFSET(INDIRECT(afpivot!$H$1),CELL("row",B371)-5,,)))</f>
        <v/>
      </c>
    </row>
    <row r="372" spans="2:4" x14ac:dyDescent="0.15">
      <c r="B372" s="32" t="str">
        <f ca="1">IF(ISBLANK(OFFSET(INDIRECT(afpivot!$H$1),CELL("row",B372)-5,,)),"",OFFSET(INDIRECT(afpivot!$H$1),CELL("row",B372)-5,,))</f>
        <v/>
      </c>
      <c r="C372" s="26" t="str">
        <f ca="1">IF(ISBLANK(OFFSET(INDIRECT(afpivot!$H$1),CELL("row",B372)-5,,)),"", GETPIVOTDATA("Sum - AFLaunch",afpivot!$A$1,"Week",OFFSET(INDIRECT(afpivot!$H$1),CELL("row",B372)-5,,)))</f>
        <v/>
      </c>
      <c r="D372" s="26" t="str">
        <f ca="1">IF(ISBLANK(OFFSET(INDIRECT(afpivot!$H$1),CELL("row",B372)-5,,)),"", GETPIVOTDATA("Sum - Download",afpivot!$A$1,"Week",OFFSET(INDIRECT(afpivot!$H$1),CELL("row",B372)-5,,)))</f>
        <v/>
      </c>
    </row>
    <row r="373" spans="2:4" x14ac:dyDescent="0.15">
      <c r="B373" s="32" t="str">
        <f ca="1">IF(ISBLANK(OFFSET(INDIRECT(afpivot!$H$1),CELL("row",B373)-5,,)),"",OFFSET(INDIRECT(afpivot!$H$1),CELL("row",B373)-5,,))</f>
        <v/>
      </c>
      <c r="C373" s="26" t="str">
        <f ca="1">IF(ISBLANK(OFFSET(INDIRECT(afpivot!$H$1),CELL("row",B373)-5,,)),"", GETPIVOTDATA("Sum - AFLaunch",afpivot!$A$1,"Week",OFFSET(INDIRECT(afpivot!$H$1),CELL("row",B373)-5,,)))</f>
        <v/>
      </c>
      <c r="D373" s="26" t="str">
        <f ca="1">IF(ISBLANK(OFFSET(INDIRECT(afpivot!$H$1),CELL("row",B373)-5,,)),"", GETPIVOTDATA("Sum - Download",afpivot!$A$1,"Week",OFFSET(INDIRECT(afpivot!$H$1),CELL("row",B373)-5,,)))</f>
        <v/>
      </c>
    </row>
    <row r="374" spans="2:4" x14ac:dyDescent="0.15">
      <c r="B374" s="32" t="str">
        <f ca="1">IF(ISBLANK(OFFSET(INDIRECT(afpivot!$H$1),CELL("row",B374)-5,,)),"",OFFSET(INDIRECT(afpivot!$H$1),CELL("row",B374)-5,,))</f>
        <v/>
      </c>
      <c r="C374" s="26" t="str">
        <f ca="1">IF(ISBLANK(OFFSET(INDIRECT(afpivot!$H$1),CELL("row",B374)-5,,)),"", GETPIVOTDATA("Sum - AFLaunch",afpivot!$A$1,"Week",OFFSET(INDIRECT(afpivot!$H$1),CELL("row",B374)-5,,)))</f>
        <v/>
      </c>
      <c r="D374" s="26" t="str">
        <f ca="1">IF(ISBLANK(OFFSET(INDIRECT(afpivot!$H$1),CELL("row",B374)-5,,)),"", GETPIVOTDATA("Sum - Download",afpivot!$A$1,"Week",OFFSET(INDIRECT(afpivot!$H$1),CELL("row",B374)-5,,)))</f>
        <v/>
      </c>
    </row>
    <row r="375" spans="2:4" x14ac:dyDescent="0.15">
      <c r="B375" s="32" t="str">
        <f ca="1">IF(ISBLANK(OFFSET(INDIRECT(afpivot!$H$1),CELL("row",B375)-5,,)),"",OFFSET(INDIRECT(afpivot!$H$1),CELL("row",B375)-5,,))</f>
        <v/>
      </c>
      <c r="C375" s="26" t="str">
        <f ca="1">IF(ISBLANK(OFFSET(INDIRECT(afpivot!$H$1),CELL("row",B375)-5,,)),"", GETPIVOTDATA("Sum - AFLaunch",afpivot!$A$1,"Week",OFFSET(INDIRECT(afpivot!$H$1),CELL("row",B375)-5,,)))</f>
        <v/>
      </c>
      <c r="D375" s="26" t="str">
        <f ca="1">IF(ISBLANK(OFFSET(INDIRECT(afpivot!$H$1),CELL("row",B375)-5,,)),"", GETPIVOTDATA("Sum - Download",afpivot!$A$1,"Week",OFFSET(INDIRECT(afpivot!$H$1),CELL("row",B375)-5,,)))</f>
        <v/>
      </c>
    </row>
    <row r="376" spans="2:4" x14ac:dyDescent="0.15">
      <c r="B376" s="32" t="str">
        <f ca="1">IF(ISBLANK(OFFSET(INDIRECT(afpivot!$H$1),CELL("row",B376)-5,,)),"",OFFSET(INDIRECT(afpivot!$H$1),CELL("row",B376)-5,,))</f>
        <v/>
      </c>
      <c r="C376" s="26" t="str">
        <f ca="1">IF(ISBLANK(OFFSET(INDIRECT(afpivot!$H$1),CELL("row",B376)-5,,)),"", GETPIVOTDATA("Sum - AFLaunch",afpivot!$A$1,"Week",OFFSET(INDIRECT(afpivot!$H$1),CELL("row",B376)-5,,)))</f>
        <v/>
      </c>
      <c r="D376" s="26" t="str">
        <f ca="1">IF(ISBLANK(OFFSET(INDIRECT(afpivot!$H$1),CELL("row",B376)-5,,)),"", GETPIVOTDATA("Sum - Download",afpivot!$A$1,"Week",OFFSET(INDIRECT(afpivot!$H$1),CELL("row",B376)-5,,)))</f>
        <v/>
      </c>
    </row>
    <row r="377" spans="2:4" x14ac:dyDescent="0.15">
      <c r="B377" s="32" t="str">
        <f ca="1">IF(ISBLANK(OFFSET(INDIRECT(afpivot!$H$1),CELL("row",B377)-5,,)),"",OFFSET(INDIRECT(afpivot!$H$1),CELL("row",B377)-5,,))</f>
        <v/>
      </c>
      <c r="C377" s="26" t="str">
        <f ca="1">IF(ISBLANK(OFFSET(INDIRECT(afpivot!$H$1),CELL("row",B377)-5,,)),"", GETPIVOTDATA("Sum - AFLaunch",afpivot!$A$1,"Week",OFFSET(INDIRECT(afpivot!$H$1),CELL("row",B377)-5,,)))</f>
        <v/>
      </c>
      <c r="D377" s="26" t="str">
        <f ca="1">IF(ISBLANK(OFFSET(INDIRECT(afpivot!$H$1),CELL("row",B377)-5,,)),"", GETPIVOTDATA("Sum - Download",afpivot!$A$1,"Week",OFFSET(INDIRECT(afpivot!$H$1),CELL("row",B377)-5,,)))</f>
        <v/>
      </c>
    </row>
    <row r="378" spans="2:4" x14ac:dyDescent="0.15">
      <c r="B378" s="32" t="str">
        <f ca="1">IF(ISBLANK(OFFSET(INDIRECT(afpivot!$H$1),CELL("row",B378)-5,,)),"",OFFSET(INDIRECT(afpivot!$H$1),CELL("row",B378)-5,,))</f>
        <v/>
      </c>
      <c r="C378" s="26" t="str">
        <f ca="1">IF(ISBLANK(OFFSET(INDIRECT(afpivot!$H$1),CELL("row",B378)-5,,)),"", GETPIVOTDATA("Sum - AFLaunch",afpivot!$A$1,"Week",OFFSET(INDIRECT(afpivot!$H$1),CELL("row",B378)-5,,)))</f>
        <v/>
      </c>
      <c r="D378" s="26" t="str">
        <f ca="1">IF(ISBLANK(OFFSET(INDIRECT(afpivot!$H$1),CELL("row",B378)-5,,)),"", GETPIVOTDATA("Sum - Download",afpivot!$A$1,"Week",OFFSET(INDIRECT(afpivot!$H$1),CELL("row",B378)-5,,)))</f>
        <v/>
      </c>
    </row>
    <row r="379" spans="2:4" x14ac:dyDescent="0.15">
      <c r="B379" s="32" t="str">
        <f ca="1">IF(ISBLANK(OFFSET(INDIRECT(afpivot!$H$1),CELL("row",B379)-5,,)),"",OFFSET(INDIRECT(afpivot!$H$1),CELL("row",B379)-5,,))</f>
        <v/>
      </c>
      <c r="C379" s="26" t="str">
        <f ca="1">IF(ISBLANK(OFFSET(INDIRECT(afpivot!$H$1),CELL("row",B379)-5,,)),"", GETPIVOTDATA("Sum - AFLaunch",afpivot!$A$1,"Week",OFFSET(INDIRECT(afpivot!$H$1),CELL("row",B379)-5,,)))</f>
        <v/>
      </c>
      <c r="D379" s="26" t="str">
        <f ca="1">IF(ISBLANK(OFFSET(INDIRECT(afpivot!$H$1),CELL("row",B379)-5,,)),"", GETPIVOTDATA("Sum - Download",afpivot!$A$1,"Week",OFFSET(INDIRECT(afpivot!$H$1),CELL("row",B379)-5,,)))</f>
        <v/>
      </c>
    </row>
    <row r="380" spans="2:4" x14ac:dyDescent="0.15">
      <c r="B380" s="32" t="str">
        <f ca="1">IF(ISBLANK(OFFSET(INDIRECT(afpivot!$H$1),CELL("row",B380)-5,,)),"",OFFSET(INDIRECT(afpivot!$H$1),CELL("row",B380)-5,,))</f>
        <v/>
      </c>
      <c r="C380" s="26" t="str">
        <f ca="1">IF(ISBLANK(OFFSET(INDIRECT(afpivot!$H$1),CELL("row",B380)-5,,)),"", GETPIVOTDATA("Sum - AFLaunch",afpivot!$A$1,"Week",OFFSET(INDIRECT(afpivot!$H$1),CELL("row",B380)-5,,)))</f>
        <v/>
      </c>
      <c r="D380" s="26" t="str">
        <f ca="1">IF(ISBLANK(OFFSET(INDIRECT(afpivot!$H$1),CELL("row",B380)-5,,)),"", GETPIVOTDATA("Sum - Download",afpivot!$A$1,"Week",OFFSET(INDIRECT(afpivot!$H$1),CELL("row",B380)-5,,)))</f>
        <v/>
      </c>
    </row>
    <row r="381" spans="2:4" x14ac:dyDescent="0.15">
      <c r="B381" s="32" t="str">
        <f ca="1">IF(ISBLANK(OFFSET(INDIRECT(afpivot!$H$1),CELL("row",B381)-5,,)),"",OFFSET(INDIRECT(afpivot!$H$1),CELL("row",B381)-5,,))</f>
        <v/>
      </c>
      <c r="C381" s="26" t="str">
        <f ca="1">IF(ISBLANK(OFFSET(INDIRECT(afpivot!$H$1),CELL("row",B381)-5,,)),"", GETPIVOTDATA("Sum - AFLaunch",afpivot!$A$1,"Week",OFFSET(INDIRECT(afpivot!$H$1),CELL("row",B381)-5,,)))</f>
        <v/>
      </c>
      <c r="D381" s="26" t="str">
        <f ca="1">IF(ISBLANK(OFFSET(INDIRECT(afpivot!$H$1),CELL("row",B381)-5,,)),"", GETPIVOTDATA("Sum - Download",afpivot!$A$1,"Week",OFFSET(INDIRECT(afpivot!$H$1),CELL("row",B381)-5,,)))</f>
        <v/>
      </c>
    </row>
    <row r="382" spans="2:4" x14ac:dyDescent="0.15">
      <c r="B382" s="32" t="str">
        <f ca="1">IF(ISBLANK(OFFSET(INDIRECT(afpivot!$H$1),CELL("row",B382)-5,,)),"",OFFSET(INDIRECT(afpivot!$H$1),CELL("row",B382)-5,,))</f>
        <v/>
      </c>
      <c r="C382" s="26" t="str">
        <f ca="1">IF(ISBLANK(OFFSET(INDIRECT(afpivot!$H$1),CELL("row",B382)-5,,)),"", GETPIVOTDATA("Sum - AFLaunch",afpivot!$A$1,"Week",OFFSET(INDIRECT(afpivot!$H$1),CELL("row",B382)-5,,)))</f>
        <v/>
      </c>
      <c r="D382" s="26" t="str">
        <f ca="1">IF(ISBLANK(OFFSET(INDIRECT(afpivot!$H$1),CELL("row",B382)-5,,)),"", GETPIVOTDATA("Sum - Download",afpivot!$A$1,"Week",OFFSET(INDIRECT(afpivot!$H$1),CELL("row",B382)-5,,)))</f>
        <v/>
      </c>
    </row>
    <row r="383" spans="2:4" x14ac:dyDescent="0.15">
      <c r="B383" s="32" t="str">
        <f ca="1">IF(ISBLANK(OFFSET(INDIRECT(afpivot!$H$1),CELL("row",B383)-5,,)),"",OFFSET(INDIRECT(afpivot!$H$1),CELL("row",B383)-5,,))</f>
        <v/>
      </c>
      <c r="C383" s="26" t="str">
        <f ca="1">IF(ISBLANK(OFFSET(INDIRECT(afpivot!$H$1),CELL("row",B383)-5,,)),"", GETPIVOTDATA("Sum - AFLaunch",afpivot!$A$1,"Week",OFFSET(INDIRECT(afpivot!$H$1),CELL("row",B383)-5,,)))</f>
        <v/>
      </c>
      <c r="D383" s="26" t="str">
        <f ca="1">IF(ISBLANK(OFFSET(INDIRECT(afpivot!$H$1),CELL("row",B383)-5,,)),"", GETPIVOTDATA("Sum - Download",afpivot!$A$1,"Week",OFFSET(INDIRECT(afpivot!$H$1),CELL("row",B383)-5,,)))</f>
        <v/>
      </c>
    </row>
    <row r="384" spans="2:4" x14ac:dyDescent="0.15">
      <c r="B384" s="32" t="str">
        <f ca="1">IF(ISBLANK(OFFSET(INDIRECT(afpivot!$H$1),CELL("row",B384)-5,,)),"",OFFSET(INDIRECT(afpivot!$H$1),CELL("row",B384)-5,,))</f>
        <v/>
      </c>
      <c r="C384" s="26" t="str">
        <f ca="1">IF(ISBLANK(OFFSET(INDIRECT(afpivot!$H$1),CELL("row",B384)-5,,)),"", GETPIVOTDATA("Sum - AFLaunch",afpivot!$A$1,"Week",OFFSET(INDIRECT(afpivot!$H$1),CELL("row",B384)-5,,)))</f>
        <v/>
      </c>
      <c r="D384" s="26" t="str">
        <f ca="1">IF(ISBLANK(OFFSET(INDIRECT(afpivot!$H$1),CELL("row",B384)-5,,)),"", GETPIVOTDATA("Sum - Download",afpivot!$A$1,"Week",OFFSET(INDIRECT(afpivot!$H$1),CELL("row",B384)-5,,)))</f>
        <v/>
      </c>
    </row>
    <row r="385" spans="2:4" x14ac:dyDescent="0.15">
      <c r="B385" s="32" t="str">
        <f ca="1">IF(ISBLANK(OFFSET(INDIRECT(afpivot!$H$1),CELL("row",B385)-5,,)),"",OFFSET(INDIRECT(afpivot!$H$1),CELL("row",B385)-5,,))</f>
        <v/>
      </c>
      <c r="C385" s="26" t="str">
        <f ca="1">IF(ISBLANK(OFFSET(INDIRECT(afpivot!$H$1),CELL("row",B385)-5,,)),"", GETPIVOTDATA("Sum - AFLaunch",afpivot!$A$1,"Week",OFFSET(INDIRECT(afpivot!$H$1),CELL("row",B385)-5,,)))</f>
        <v/>
      </c>
      <c r="D385" s="26" t="str">
        <f ca="1">IF(ISBLANK(OFFSET(INDIRECT(afpivot!$H$1),CELL("row",B385)-5,,)),"", GETPIVOTDATA("Sum - Download",afpivot!$A$1,"Week",OFFSET(INDIRECT(afpivot!$H$1),CELL("row",B385)-5,,)))</f>
        <v/>
      </c>
    </row>
    <row r="386" spans="2:4" x14ac:dyDescent="0.15">
      <c r="B386" s="32" t="str">
        <f ca="1">IF(ISBLANK(OFFSET(INDIRECT(afpivot!$H$1),CELL("row",B386)-5,,)),"",OFFSET(INDIRECT(afpivot!$H$1),CELL("row",B386)-5,,))</f>
        <v/>
      </c>
      <c r="C386" s="26" t="str">
        <f ca="1">IF(ISBLANK(OFFSET(INDIRECT(afpivot!$H$1),CELL("row",B386)-5,,)),"", GETPIVOTDATA("Sum - AFLaunch",afpivot!$A$1,"Week",OFFSET(INDIRECT(afpivot!$H$1),CELL("row",B386)-5,,)))</f>
        <v/>
      </c>
      <c r="D386" s="26" t="str">
        <f ca="1">IF(ISBLANK(OFFSET(INDIRECT(afpivot!$H$1),CELL("row",B386)-5,,)),"", GETPIVOTDATA("Sum - Download",afpivot!$A$1,"Week",OFFSET(INDIRECT(afpivot!$H$1),CELL("row",B386)-5,,)))</f>
        <v/>
      </c>
    </row>
    <row r="387" spans="2:4" x14ac:dyDescent="0.15">
      <c r="B387" s="32" t="str">
        <f ca="1">IF(ISBLANK(OFFSET(INDIRECT(afpivot!$H$1),CELL("row",B387)-5,,)),"",OFFSET(INDIRECT(afpivot!$H$1),CELL("row",B387)-5,,))</f>
        <v/>
      </c>
      <c r="C387" s="26" t="str">
        <f ca="1">IF(ISBLANK(OFFSET(INDIRECT(afpivot!$H$1),CELL("row",B387)-5,,)),"", GETPIVOTDATA("Sum - AFLaunch",afpivot!$A$1,"Week",OFFSET(INDIRECT(afpivot!$H$1),CELL("row",B387)-5,,)))</f>
        <v/>
      </c>
      <c r="D387" s="26" t="str">
        <f ca="1">IF(ISBLANK(OFFSET(INDIRECT(afpivot!$H$1),CELL("row",B387)-5,,)),"", GETPIVOTDATA("Sum - Download",afpivot!$A$1,"Week",OFFSET(INDIRECT(afpivot!$H$1),CELL("row",B387)-5,,)))</f>
        <v/>
      </c>
    </row>
    <row r="388" spans="2:4" x14ac:dyDescent="0.15">
      <c r="B388" s="32" t="str">
        <f ca="1">IF(ISBLANK(OFFSET(INDIRECT(afpivot!$H$1),CELL("row",B388)-5,,)),"",OFFSET(INDIRECT(afpivot!$H$1),CELL("row",B388)-5,,))</f>
        <v/>
      </c>
      <c r="C388" s="26" t="str">
        <f ca="1">IF(ISBLANK(OFFSET(INDIRECT(afpivot!$H$1),CELL("row",B388)-5,,)),"", GETPIVOTDATA("Sum - AFLaunch",afpivot!$A$1,"Week",OFFSET(INDIRECT(afpivot!$H$1),CELL("row",B388)-5,,)))</f>
        <v/>
      </c>
      <c r="D388" s="26" t="str">
        <f ca="1">IF(ISBLANK(OFFSET(INDIRECT(afpivot!$H$1),CELL("row",B388)-5,,)),"", GETPIVOTDATA("Sum - Download",afpivot!$A$1,"Week",OFFSET(INDIRECT(afpivot!$H$1),CELL("row",B388)-5,,)))</f>
        <v/>
      </c>
    </row>
    <row r="389" spans="2:4" x14ac:dyDescent="0.15">
      <c r="B389" s="32" t="str">
        <f ca="1">IF(ISBLANK(OFFSET(INDIRECT(afpivot!$H$1),CELL("row",B389)-5,,)),"",OFFSET(INDIRECT(afpivot!$H$1),CELL("row",B389)-5,,))</f>
        <v/>
      </c>
      <c r="C389" s="26" t="str">
        <f ca="1">IF(ISBLANK(OFFSET(INDIRECT(afpivot!$H$1),CELL("row",B389)-5,,)),"", GETPIVOTDATA("Sum - AFLaunch",afpivot!$A$1,"Week",OFFSET(INDIRECT(afpivot!$H$1),CELL("row",B389)-5,,)))</f>
        <v/>
      </c>
      <c r="D389" s="26" t="str">
        <f ca="1">IF(ISBLANK(OFFSET(INDIRECT(afpivot!$H$1),CELL("row",B389)-5,,)),"", GETPIVOTDATA("Sum - Download",afpivot!$A$1,"Week",OFFSET(INDIRECT(afpivot!$H$1),CELL("row",B389)-5,,)))</f>
        <v/>
      </c>
    </row>
    <row r="390" spans="2:4" x14ac:dyDescent="0.15">
      <c r="B390" s="32" t="str">
        <f ca="1">IF(ISBLANK(OFFSET(INDIRECT(afpivot!$H$1),CELL("row",B390)-5,,)),"",OFFSET(INDIRECT(afpivot!$H$1),CELL("row",B390)-5,,))</f>
        <v/>
      </c>
      <c r="C390" s="26" t="str">
        <f ca="1">IF(ISBLANK(OFFSET(INDIRECT(afpivot!$H$1),CELL("row",B390)-5,,)),"", GETPIVOTDATA("Sum - AFLaunch",afpivot!$A$1,"Week",OFFSET(INDIRECT(afpivot!$H$1),CELL("row",B390)-5,,)))</f>
        <v/>
      </c>
      <c r="D390" s="26" t="str">
        <f ca="1">IF(ISBLANK(OFFSET(INDIRECT(afpivot!$H$1),CELL("row",B390)-5,,)),"", GETPIVOTDATA("Sum - Download",afpivot!$A$1,"Week",OFFSET(INDIRECT(afpivot!$H$1),CELL("row",B390)-5,,)))</f>
        <v/>
      </c>
    </row>
    <row r="391" spans="2:4" x14ac:dyDescent="0.15">
      <c r="B391" s="32" t="str">
        <f ca="1">IF(ISBLANK(OFFSET(INDIRECT(afpivot!$H$1),CELL("row",B391)-5,,)),"",OFFSET(INDIRECT(afpivot!$H$1),CELL("row",B391)-5,,))</f>
        <v/>
      </c>
      <c r="C391" s="26" t="str">
        <f ca="1">IF(ISBLANK(OFFSET(INDIRECT(afpivot!$H$1),CELL("row",B391)-5,,)),"", GETPIVOTDATA("Sum - AFLaunch",afpivot!$A$1,"Week",OFFSET(INDIRECT(afpivot!$H$1),CELL("row",B391)-5,,)))</f>
        <v/>
      </c>
      <c r="D391" s="26" t="str">
        <f ca="1">IF(ISBLANK(OFFSET(INDIRECT(afpivot!$H$1),CELL("row",B391)-5,,)),"", GETPIVOTDATA("Sum - Download",afpivot!$A$1,"Week",OFFSET(INDIRECT(afpivot!$H$1),CELL("row",B391)-5,,)))</f>
        <v/>
      </c>
    </row>
    <row r="392" spans="2:4" x14ac:dyDescent="0.15">
      <c r="B392" s="32" t="str">
        <f ca="1">IF(ISBLANK(OFFSET(INDIRECT(afpivot!$H$1),CELL("row",B392)-5,,)),"",OFFSET(INDIRECT(afpivot!$H$1),CELL("row",B392)-5,,))</f>
        <v/>
      </c>
      <c r="C392" s="26" t="str">
        <f ca="1">IF(ISBLANK(OFFSET(INDIRECT(afpivot!$H$1),CELL("row",B392)-5,,)),"", GETPIVOTDATA("Sum - AFLaunch",afpivot!$A$1,"Week",OFFSET(INDIRECT(afpivot!$H$1),CELL("row",B392)-5,,)))</f>
        <v/>
      </c>
      <c r="D392" s="26" t="str">
        <f ca="1">IF(ISBLANK(OFFSET(INDIRECT(afpivot!$H$1),CELL("row",B392)-5,,)),"", GETPIVOTDATA("Sum - Download",afpivot!$A$1,"Week",OFFSET(INDIRECT(afpivot!$H$1),CELL("row",B392)-5,,)))</f>
        <v/>
      </c>
    </row>
    <row r="393" spans="2:4" x14ac:dyDescent="0.15">
      <c r="B393" s="32" t="str">
        <f ca="1">IF(ISBLANK(OFFSET(INDIRECT(afpivot!$H$1),CELL("row",B393)-5,,)),"",OFFSET(INDIRECT(afpivot!$H$1),CELL("row",B393)-5,,))</f>
        <v/>
      </c>
      <c r="C393" s="26" t="str">
        <f ca="1">IF(ISBLANK(OFFSET(INDIRECT(afpivot!$H$1),CELL("row",B393)-5,,)),"", GETPIVOTDATA("Sum - AFLaunch",afpivot!$A$1,"Week",OFFSET(INDIRECT(afpivot!$H$1),CELL("row",B393)-5,,)))</f>
        <v/>
      </c>
      <c r="D393" s="26" t="str">
        <f ca="1">IF(ISBLANK(OFFSET(INDIRECT(afpivot!$H$1),CELL("row",B393)-5,,)),"", GETPIVOTDATA("Sum - Download",afpivot!$A$1,"Week",OFFSET(INDIRECT(afpivot!$H$1),CELL("row",B393)-5,,)))</f>
        <v/>
      </c>
    </row>
    <row r="394" spans="2:4" x14ac:dyDescent="0.15">
      <c r="B394" s="32" t="str">
        <f ca="1">IF(ISBLANK(OFFSET(INDIRECT(afpivot!$H$1),CELL("row",B394)-5,,)),"",OFFSET(INDIRECT(afpivot!$H$1),CELL("row",B394)-5,,))</f>
        <v/>
      </c>
      <c r="C394" s="26" t="str">
        <f ca="1">IF(ISBLANK(OFFSET(INDIRECT(afpivot!$H$1),CELL("row",B394)-5,,)),"", GETPIVOTDATA("Sum - AFLaunch",afpivot!$A$1,"Week",OFFSET(INDIRECT(afpivot!$H$1),CELL("row",B394)-5,,)))</f>
        <v/>
      </c>
      <c r="D394" s="26" t="str">
        <f ca="1">IF(ISBLANK(OFFSET(INDIRECT(afpivot!$H$1),CELL("row",B394)-5,,)),"", GETPIVOTDATA("Sum - Download",afpivot!$A$1,"Week",OFFSET(INDIRECT(afpivot!$H$1),CELL("row",B394)-5,,)))</f>
        <v/>
      </c>
    </row>
    <row r="395" spans="2:4" x14ac:dyDescent="0.15">
      <c r="B395" s="32" t="str">
        <f ca="1">IF(ISBLANK(OFFSET(INDIRECT(afpivot!$H$1),CELL("row",B395)-5,,)),"",OFFSET(INDIRECT(afpivot!$H$1),CELL("row",B395)-5,,))</f>
        <v/>
      </c>
      <c r="C395" s="26" t="str">
        <f ca="1">IF(ISBLANK(OFFSET(INDIRECT(afpivot!$H$1),CELL("row",B395)-5,,)),"", GETPIVOTDATA("Sum - AFLaunch",afpivot!$A$1,"Week",OFFSET(INDIRECT(afpivot!$H$1),CELL("row",B395)-5,,)))</f>
        <v/>
      </c>
      <c r="D395" s="26" t="str">
        <f ca="1">IF(ISBLANK(OFFSET(INDIRECT(afpivot!$H$1),CELL("row",B395)-5,,)),"", GETPIVOTDATA("Sum - Download",afpivot!$A$1,"Week",OFFSET(INDIRECT(afpivot!$H$1),CELL("row",B395)-5,,)))</f>
        <v/>
      </c>
    </row>
    <row r="396" spans="2:4" x14ac:dyDescent="0.15">
      <c r="B396" s="32" t="str">
        <f ca="1">IF(ISBLANK(OFFSET(INDIRECT(afpivot!$H$1),CELL("row",B396)-5,,)),"",OFFSET(INDIRECT(afpivot!$H$1),CELL("row",B396)-5,,))</f>
        <v/>
      </c>
      <c r="C396" s="26" t="str">
        <f ca="1">IF(ISBLANK(OFFSET(INDIRECT(afpivot!$H$1),CELL("row",B396)-5,,)),"", GETPIVOTDATA("Sum - AFLaunch",afpivot!$A$1,"Week",OFFSET(INDIRECT(afpivot!$H$1),CELL("row",B396)-5,,)))</f>
        <v/>
      </c>
      <c r="D396" s="26" t="str">
        <f ca="1">IF(ISBLANK(OFFSET(INDIRECT(afpivot!$H$1),CELL("row",B396)-5,,)),"", GETPIVOTDATA("Sum - Download",afpivot!$A$1,"Week",OFFSET(INDIRECT(afpivot!$H$1),CELL("row",B396)-5,,)))</f>
        <v/>
      </c>
    </row>
    <row r="397" spans="2:4" x14ac:dyDescent="0.15">
      <c r="B397" s="32" t="str">
        <f ca="1">IF(ISBLANK(OFFSET(INDIRECT(afpivot!$H$1),CELL("row",B397)-5,,)),"",OFFSET(INDIRECT(afpivot!$H$1),CELL("row",B397)-5,,))</f>
        <v/>
      </c>
      <c r="C397" s="26" t="str">
        <f ca="1">IF(ISBLANK(OFFSET(INDIRECT(afpivot!$H$1),CELL("row",B397)-5,,)),"", GETPIVOTDATA("Sum - AFLaunch",afpivot!$A$1,"Week",OFFSET(INDIRECT(afpivot!$H$1),CELL("row",B397)-5,,)))</f>
        <v/>
      </c>
      <c r="D397" s="26" t="str">
        <f ca="1">IF(ISBLANK(OFFSET(INDIRECT(afpivot!$H$1),CELL("row",B397)-5,,)),"", GETPIVOTDATA("Sum - Download",afpivot!$A$1,"Week",OFFSET(INDIRECT(afpivot!$H$1),CELL("row",B397)-5,,)))</f>
        <v/>
      </c>
    </row>
    <row r="398" spans="2:4" x14ac:dyDescent="0.15">
      <c r="B398" s="32" t="str">
        <f ca="1">IF(ISBLANK(OFFSET(INDIRECT(afpivot!$H$1),CELL("row",B398)-5,,)),"",OFFSET(INDIRECT(afpivot!$H$1),CELL("row",B398)-5,,))</f>
        <v/>
      </c>
      <c r="C398" s="26" t="str">
        <f ca="1">IF(ISBLANK(OFFSET(INDIRECT(afpivot!$H$1),CELL("row",B398)-5,,)),"", GETPIVOTDATA("Sum - AFLaunch",afpivot!$A$1,"Week",OFFSET(INDIRECT(afpivot!$H$1),CELL("row",B398)-5,,)))</f>
        <v/>
      </c>
      <c r="D398" s="26" t="str">
        <f ca="1">IF(ISBLANK(OFFSET(INDIRECT(afpivot!$H$1),CELL("row",B398)-5,,)),"", GETPIVOTDATA("Sum - Download",afpivot!$A$1,"Week",OFFSET(INDIRECT(afpivot!$H$1),CELL("row",B398)-5,,)))</f>
        <v/>
      </c>
    </row>
    <row r="399" spans="2:4" x14ac:dyDescent="0.15">
      <c r="B399" s="32" t="str">
        <f ca="1">IF(ISBLANK(OFFSET(INDIRECT(afpivot!$H$1),CELL("row",B399)-5,,)),"",OFFSET(INDIRECT(afpivot!$H$1),CELL("row",B399)-5,,))</f>
        <v/>
      </c>
      <c r="C399" s="26" t="str">
        <f ca="1">IF(ISBLANK(OFFSET(INDIRECT(afpivot!$H$1),CELL("row",B399)-5,,)),"", GETPIVOTDATA("Sum - AFLaunch",afpivot!$A$1,"Week",OFFSET(INDIRECT(afpivot!$H$1),CELL("row",B399)-5,,)))</f>
        <v/>
      </c>
      <c r="D399" s="26" t="str">
        <f ca="1">IF(ISBLANK(OFFSET(INDIRECT(afpivot!$H$1),CELL("row",B399)-5,,)),"", GETPIVOTDATA("Sum - Download",afpivot!$A$1,"Week",OFFSET(INDIRECT(afpivot!$H$1),CELL("row",B399)-5,,)))</f>
        <v/>
      </c>
    </row>
    <row r="400" spans="2:4" x14ac:dyDescent="0.15">
      <c r="B400" s="32" t="str">
        <f ca="1">IF(ISBLANK(OFFSET(INDIRECT(afpivot!$H$1),CELL("row",B400)-5,,)),"",OFFSET(INDIRECT(afpivot!$H$1),CELL("row",B400)-5,,))</f>
        <v/>
      </c>
      <c r="C400" s="26" t="str">
        <f ca="1">IF(ISBLANK(OFFSET(INDIRECT(afpivot!$H$1),CELL("row",B400)-5,,)),"", GETPIVOTDATA("Sum - AFLaunch",afpivot!$A$1,"Week",OFFSET(INDIRECT(afpivot!$H$1),CELL("row",B400)-5,,)))</f>
        <v/>
      </c>
      <c r="D400" s="26" t="str">
        <f ca="1">IF(ISBLANK(OFFSET(INDIRECT(afpivot!$H$1),CELL("row",B400)-5,,)),"", GETPIVOTDATA("Sum - Download",afpivot!$A$1,"Week",OFFSET(INDIRECT(afpivot!$H$1),CELL("row",B400)-5,,)))</f>
        <v/>
      </c>
    </row>
    <row r="401" spans="2:4" x14ac:dyDescent="0.15">
      <c r="B401" s="32" t="str">
        <f ca="1">IF(ISBLANK(OFFSET(INDIRECT(afpivot!$H$1),CELL("row",B401)-5,,)),"",OFFSET(INDIRECT(afpivot!$H$1),CELL("row",B401)-5,,))</f>
        <v/>
      </c>
      <c r="C401" s="26" t="str">
        <f ca="1">IF(ISBLANK(OFFSET(INDIRECT(afpivot!$H$1),CELL("row",B401)-5,,)),"", GETPIVOTDATA("Sum - AFLaunch",afpivot!$A$1,"Week",OFFSET(INDIRECT(afpivot!$H$1),CELL("row",B401)-5,,)))</f>
        <v/>
      </c>
      <c r="D401" s="26" t="str">
        <f ca="1">IF(ISBLANK(OFFSET(INDIRECT(afpivot!$H$1),CELL("row",B401)-5,,)),"", GETPIVOTDATA("Sum - Download",afpivot!$A$1,"Week",OFFSET(INDIRECT(afpivot!$H$1),CELL("row",B401)-5,,)))</f>
        <v/>
      </c>
    </row>
    <row r="402" spans="2:4" x14ac:dyDescent="0.15">
      <c r="B402" s="32" t="str">
        <f ca="1">IF(ISBLANK(OFFSET(INDIRECT(afpivot!$H$1),CELL("row",B402)-5,,)),"",OFFSET(INDIRECT(afpivot!$H$1),CELL("row",B402)-5,,))</f>
        <v/>
      </c>
      <c r="C402" s="26" t="str">
        <f ca="1">IF(ISBLANK(OFFSET(INDIRECT(afpivot!$H$1),CELL("row",B402)-5,,)),"", GETPIVOTDATA("Sum - AFLaunch",afpivot!$A$1,"Week",OFFSET(INDIRECT(afpivot!$H$1),CELL("row",B402)-5,,)))</f>
        <v/>
      </c>
      <c r="D402" s="26" t="str">
        <f ca="1">IF(ISBLANK(OFFSET(INDIRECT(afpivot!$H$1),CELL("row",B402)-5,,)),"", GETPIVOTDATA("Sum - Download",afpivot!$A$1,"Week",OFFSET(INDIRECT(afpivot!$H$1),CELL("row",B402)-5,,)))</f>
        <v/>
      </c>
    </row>
    <row r="403" spans="2:4" x14ac:dyDescent="0.15">
      <c r="B403" s="32" t="str">
        <f ca="1">IF(ISBLANK(OFFSET(INDIRECT(afpivot!$H$1),CELL("row",B403)-5,,)),"",OFFSET(INDIRECT(afpivot!$H$1),CELL("row",B403)-5,,))</f>
        <v/>
      </c>
      <c r="C403" s="26" t="str">
        <f ca="1">IF(ISBLANK(OFFSET(INDIRECT(afpivot!$H$1),CELL("row",B403)-5,,)),"", GETPIVOTDATA("Sum - AFLaunch",afpivot!$A$1,"Week",OFFSET(INDIRECT(afpivot!$H$1),CELL("row",B403)-5,,)))</f>
        <v/>
      </c>
      <c r="D403" s="26" t="str">
        <f ca="1">IF(ISBLANK(OFFSET(INDIRECT(afpivot!$H$1),CELL("row",B403)-5,,)),"", GETPIVOTDATA("Sum - Download",afpivot!$A$1,"Week",OFFSET(INDIRECT(afpivot!$H$1),CELL("row",B403)-5,,)))</f>
        <v/>
      </c>
    </row>
    <row r="404" spans="2:4" x14ac:dyDescent="0.15">
      <c r="B404" s="32" t="str">
        <f ca="1">IF(ISBLANK(OFFSET(INDIRECT(afpivot!$H$1),CELL("row",B404)-5,,)),"",OFFSET(INDIRECT(afpivot!$H$1),CELL("row",B404)-5,,))</f>
        <v/>
      </c>
      <c r="C404" s="26" t="str">
        <f ca="1">IF(ISBLANK(OFFSET(INDIRECT(afpivot!$H$1),CELL("row",B404)-5,,)),"", GETPIVOTDATA("Sum - AFLaunch",afpivot!$A$1,"Week",OFFSET(INDIRECT(afpivot!$H$1),CELL("row",B404)-5,,)))</f>
        <v/>
      </c>
      <c r="D404" s="26" t="str">
        <f ca="1">IF(ISBLANK(OFFSET(INDIRECT(afpivot!$H$1),CELL("row",B404)-5,,)),"", GETPIVOTDATA("Sum - Download",afpivot!$A$1,"Week",OFFSET(INDIRECT(afpivot!$H$1),CELL("row",B404)-5,,)))</f>
        <v/>
      </c>
    </row>
    <row r="405" spans="2:4" x14ac:dyDescent="0.15">
      <c r="B405" s="32" t="str">
        <f ca="1">IF(ISBLANK(OFFSET(INDIRECT(afpivot!$H$1),CELL("row",B405)-5,,)),"",OFFSET(INDIRECT(afpivot!$H$1),CELL("row",B405)-5,,))</f>
        <v/>
      </c>
      <c r="C405" s="26" t="str">
        <f ca="1">IF(ISBLANK(OFFSET(INDIRECT(afpivot!$H$1),CELL("row",B405)-5,,)),"", GETPIVOTDATA("Sum - AFLaunch",afpivot!$A$1,"Week",OFFSET(INDIRECT(afpivot!$H$1),CELL("row",B405)-5,,)))</f>
        <v/>
      </c>
      <c r="D405" s="26" t="str">
        <f ca="1">IF(ISBLANK(OFFSET(INDIRECT(afpivot!$H$1),CELL("row",B405)-5,,)),"", GETPIVOTDATA("Sum - Download",afpivot!$A$1,"Week",OFFSET(INDIRECT(afpivot!$H$1),CELL("row",B405)-5,,)))</f>
        <v/>
      </c>
    </row>
    <row r="406" spans="2:4" x14ac:dyDescent="0.15">
      <c r="B406" s="32" t="str">
        <f ca="1">IF(ISBLANK(OFFSET(INDIRECT(afpivot!$H$1),CELL("row",B406)-5,,)),"",OFFSET(INDIRECT(afpivot!$H$1),CELL("row",B406)-5,,))</f>
        <v/>
      </c>
      <c r="C406" s="26" t="str">
        <f ca="1">IF(ISBLANK(OFFSET(INDIRECT(afpivot!$H$1),CELL("row",B406)-5,,)),"", GETPIVOTDATA("Sum - AFLaunch",afpivot!$A$1,"Week",OFFSET(INDIRECT(afpivot!$H$1),CELL("row",B406)-5,,)))</f>
        <v/>
      </c>
      <c r="D406" s="26" t="str">
        <f ca="1">IF(ISBLANK(OFFSET(INDIRECT(afpivot!$H$1),CELL("row",B406)-5,,)),"", GETPIVOTDATA("Sum - Download",afpivot!$A$1,"Week",OFFSET(INDIRECT(afpivot!$H$1),CELL("row",B406)-5,,)))</f>
        <v/>
      </c>
    </row>
    <row r="407" spans="2:4" x14ac:dyDescent="0.15">
      <c r="B407" s="32" t="str">
        <f ca="1">IF(ISBLANK(OFFSET(INDIRECT(afpivot!$H$1),CELL("row",B407)-5,,)),"",OFFSET(INDIRECT(afpivot!$H$1),CELL("row",B407)-5,,))</f>
        <v/>
      </c>
      <c r="C407" s="26" t="str">
        <f ca="1">IF(ISBLANK(OFFSET(INDIRECT(afpivot!$H$1),CELL("row",B407)-5,,)),"", GETPIVOTDATA("Sum - AFLaunch",afpivot!$A$1,"Week",OFFSET(INDIRECT(afpivot!$H$1),CELL("row",B407)-5,,)))</f>
        <v/>
      </c>
      <c r="D407" s="26" t="str">
        <f ca="1">IF(ISBLANK(OFFSET(INDIRECT(afpivot!$H$1),CELL("row",B407)-5,,)),"", GETPIVOTDATA("Sum - Download",afpivot!$A$1,"Week",OFFSET(INDIRECT(afpivot!$H$1),CELL("row",B407)-5,,)))</f>
        <v/>
      </c>
    </row>
    <row r="408" spans="2:4" x14ac:dyDescent="0.15">
      <c r="B408" s="32" t="str">
        <f ca="1">IF(ISBLANK(OFFSET(INDIRECT(afpivot!$H$1),CELL("row",B408)-5,,)),"",OFFSET(INDIRECT(afpivot!$H$1),CELL("row",B408)-5,,))</f>
        <v/>
      </c>
      <c r="C408" s="26" t="str">
        <f ca="1">IF(ISBLANK(OFFSET(INDIRECT(afpivot!$H$1),CELL("row",B408)-5,,)),"", GETPIVOTDATA("Sum - AFLaunch",afpivot!$A$1,"Week",OFFSET(INDIRECT(afpivot!$H$1),CELL("row",B408)-5,,)))</f>
        <v/>
      </c>
      <c r="D408" s="26" t="str">
        <f ca="1">IF(ISBLANK(OFFSET(INDIRECT(afpivot!$H$1),CELL("row",B408)-5,,)),"", GETPIVOTDATA("Sum - Download",afpivot!$A$1,"Week",OFFSET(INDIRECT(afpivot!$H$1),CELL("row",B408)-5,,)))</f>
        <v/>
      </c>
    </row>
    <row r="409" spans="2:4" x14ac:dyDescent="0.15">
      <c r="B409" s="32" t="str">
        <f ca="1">IF(ISBLANK(OFFSET(INDIRECT(afpivot!$H$1),CELL("row",B409)-5,,)),"",OFFSET(INDIRECT(afpivot!$H$1),CELL("row",B409)-5,,))</f>
        <v/>
      </c>
      <c r="C409" s="26" t="str">
        <f ca="1">IF(ISBLANK(OFFSET(INDIRECT(afpivot!$H$1),CELL("row",B409)-5,,)),"", GETPIVOTDATA("Sum - AFLaunch",afpivot!$A$1,"Week",OFFSET(INDIRECT(afpivot!$H$1),CELL("row",B409)-5,,)))</f>
        <v/>
      </c>
      <c r="D409" s="26" t="str">
        <f ca="1">IF(ISBLANK(OFFSET(INDIRECT(afpivot!$H$1),CELL("row",B409)-5,,)),"", GETPIVOTDATA("Sum - Download",afpivot!$A$1,"Week",OFFSET(INDIRECT(afpivot!$H$1),CELL("row",B409)-5,,)))</f>
        <v/>
      </c>
    </row>
    <row r="410" spans="2:4" x14ac:dyDescent="0.15">
      <c r="B410" s="32" t="str">
        <f ca="1">IF(ISBLANK(OFFSET(INDIRECT(afpivot!$H$1),CELL("row",B410)-5,,)),"",OFFSET(INDIRECT(afpivot!$H$1),CELL("row",B410)-5,,))</f>
        <v/>
      </c>
      <c r="C410" s="26" t="str">
        <f ca="1">IF(ISBLANK(OFFSET(INDIRECT(afpivot!$H$1),CELL("row",B410)-5,,)),"", GETPIVOTDATA("Sum - AFLaunch",afpivot!$A$1,"Week",OFFSET(INDIRECT(afpivot!$H$1),CELL("row",B410)-5,,)))</f>
        <v/>
      </c>
      <c r="D410" s="26" t="str">
        <f ca="1">IF(ISBLANK(OFFSET(INDIRECT(afpivot!$H$1),CELL("row",B410)-5,,)),"", GETPIVOTDATA("Sum - Download",afpivot!$A$1,"Week",OFFSET(INDIRECT(afpivot!$H$1),CELL("row",B410)-5,,)))</f>
        <v/>
      </c>
    </row>
    <row r="411" spans="2:4" x14ac:dyDescent="0.15">
      <c r="B411" s="32" t="str">
        <f ca="1">IF(ISBLANK(OFFSET(INDIRECT(afpivot!$H$1),CELL("row",B411)-5,,)),"",OFFSET(INDIRECT(afpivot!$H$1),CELL("row",B411)-5,,))</f>
        <v/>
      </c>
      <c r="C411" s="26" t="str">
        <f ca="1">IF(ISBLANK(OFFSET(INDIRECT(afpivot!$H$1),CELL("row",B411)-5,,)),"", GETPIVOTDATA("Sum - AFLaunch",afpivot!$A$1,"Week",OFFSET(INDIRECT(afpivot!$H$1),CELL("row",B411)-5,,)))</f>
        <v/>
      </c>
      <c r="D411" s="26" t="str">
        <f ca="1">IF(ISBLANK(OFFSET(INDIRECT(afpivot!$H$1),CELL("row",B411)-5,,)),"", GETPIVOTDATA("Sum - Download",afpivot!$A$1,"Week",OFFSET(INDIRECT(afpivot!$H$1),CELL("row",B411)-5,,)))</f>
        <v/>
      </c>
    </row>
    <row r="412" spans="2:4" x14ac:dyDescent="0.15">
      <c r="B412" s="32" t="str">
        <f ca="1">IF(ISBLANK(OFFSET(INDIRECT(afpivot!$H$1),CELL("row",B412)-5,,)),"",OFFSET(INDIRECT(afpivot!$H$1),CELL("row",B412)-5,,))</f>
        <v/>
      </c>
      <c r="C412" s="26" t="str">
        <f ca="1">IF(ISBLANK(OFFSET(INDIRECT(afpivot!$H$1),CELL("row",B412)-5,,)),"", GETPIVOTDATA("Sum - AFLaunch",afpivot!$A$1,"Week",OFFSET(INDIRECT(afpivot!$H$1),CELL("row",B412)-5,,)))</f>
        <v/>
      </c>
      <c r="D412" s="26" t="str">
        <f ca="1">IF(ISBLANK(OFFSET(INDIRECT(afpivot!$H$1),CELL("row",B412)-5,,)),"", GETPIVOTDATA("Sum - Download",afpivot!$A$1,"Week",OFFSET(INDIRECT(afpivot!$H$1),CELL("row",B412)-5,,)))</f>
        <v/>
      </c>
    </row>
    <row r="413" spans="2:4" x14ac:dyDescent="0.15">
      <c r="B413" s="32" t="str">
        <f ca="1">IF(ISBLANK(OFFSET(INDIRECT(afpivot!$H$1),CELL("row",B413)-5,,)),"",OFFSET(INDIRECT(afpivot!$H$1),CELL("row",B413)-5,,))</f>
        <v/>
      </c>
      <c r="C413" s="26" t="str">
        <f ca="1">IF(ISBLANK(OFFSET(INDIRECT(afpivot!$H$1),CELL("row",B413)-5,,)),"", GETPIVOTDATA("Sum - AFLaunch",afpivot!$A$1,"Week",OFFSET(INDIRECT(afpivot!$H$1),CELL("row",B413)-5,,)))</f>
        <v/>
      </c>
      <c r="D413" s="26" t="str">
        <f ca="1">IF(ISBLANK(OFFSET(INDIRECT(afpivot!$H$1),CELL("row",B413)-5,,)),"", GETPIVOTDATA("Sum - Download",afpivot!$A$1,"Week",OFFSET(INDIRECT(afpivot!$H$1),CELL("row",B413)-5,,)))</f>
        <v/>
      </c>
    </row>
    <row r="414" spans="2:4" x14ac:dyDescent="0.15">
      <c r="B414" s="32" t="str">
        <f ca="1">IF(ISBLANK(OFFSET(INDIRECT(afpivot!$H$1),CELL("row",B414)-5,,)),"",OFFSET(INDIRECT(afpivot!$H$1),CELL("row",B414)-5,,))</f>
        <v/>
      </c>
      <c r="C414" s="26" t="str">
        <f ca="1">IF(ISBLANK(OFFSET(INDIRECT(afpivot!$H$1),CELL("row",B414)-5,,)),"", GETPIVOTDATA("Sum - AFLaunch",afpivot!$A$1,"Week",OFFSET(INDIRECT(afpivot!$H$1),CELL("row",B414)-5,,)))</f>
        <v/>
      </c>
      <c r="D414" s="26" t="str">
        <f ca="1">IF(ISBLANK(OFFSET(INDIRECT(afpivot!$H$1),CELL("row",B414)-5,,)),"", GETPIVOTDATA("Sum - Download",afpivot!$A$1,"Week",OFFSET(INDIRECT(afpivot!$H$1),CELL("row",B414)-5,,)))</f>
        <v/>
      </c>
    </row>
    <row r="415" spans="2:4" x14ac:dyDescent="0.15">
      <c r="B415" s="32" t="str">
        <f ca="1">IF(ISBLANK(OFFSET(INDIRECT(afpivot!$H$1),CELL("row",B415)-5,,)),"",OFFSET(INDIRECT(afpivot!$H$1),CELL("row",B415)-5,,))</f>
        <v/>
      </c>
      <c r="C415" s="26" t="str">
        <f ca="1">IF(ISBLANK(OFFSET(INDIRECT(afpivot!$H$1),CELL("row",B415)-5,,)),"", GETPIVOTDATA("Sum - AFLaunch",afpivot!$A$1,"Week",OFFSET(INDIRECT(afpivot!$H$1),CELL("row",B415)-5,,)))</f>
        <v/>
      </c>
      <c r="D415" s="26" t="str">
        <f ca="1">IF(ISBLANK(OFFSET(INDIRECT(afpivot!$H$1),CELL("row",B415)-5,,)),"", GETPIVOTDATA("Sum - Download",afpivot!$A$1,"Week",OFFSET(INDIRECT(afpivot!$H$1),CELL("row",B415)-5,,)))</f>
        <v/>
      </c>
    </row>
    <row r="416" spans="2:4" x14ac:dyDescent="0.15">
      <c r="B416" s="32" t="str">
        <f ca="1">IF(ISBLANK(OFFSET(INDIRECT(afpivot!$H$1),CELL("row",B416)-5,,)),"",OFFSET(INDIRECT(afpivot!$H$1),CELL("row",B416)-5,,))</f>
        <v/>
      </c>
      <c r="C416" s="26" t="str">
        <f ca="1">IF(ISBLANK(OFFSET(INDIRECT(afpivot!$H$1),CELL("row",B416)-5,,)),"", GETPIVOTDATA("Sum - AFLaunch",afpivot!$A$1,"Week",OFFSET(INDIRECT(afpivot!$H$1),CELL("row",B416)-5,,)))</f>
        <v/>
      </c>
      <c r="D416" s="26" t="str">
        <f ca="1">IF(ISBLANK(OFFSET(INDIRECT(afpivot!$H$1),CELL("row",B416)-5,,)),"", GETPIVOTDATA("Sum - Download",afpivot!$A$1,"Week",OFFSET(INDIRECT(afpivot!$H$1),CELL("row",B416)-5,,)))</f>
        <v/>
      </c>
    </row>
    <row r="417" spans="2:4" x14ac:dyDescent="0.15">
      <c r="B417" s="32" t="str">
        <f ca="1">IF(ISBLANK(OFFSET(INDIRECT(afpivot!$H$1),CELL("row",B417)-5,,)),"",OFFSET(INDIRECT(afpivot!$H$1),CELL("row",B417)-5,,))</f>
        <v/>
      </c>
      <c r="C417" s="26" t="str">
        <f ca="1">IF(ISBLANK(OFFSET(INDIRECT(afpivot!$H$1),CELL("row",B417)-5,,)),"", GETPIVOTDATA("Sum - AFLaunch",afpivot!$A$1,"Week",OFFSET(INDIRECT(afpivot!$H$1),CELL("row",B417)-5,,)))</f>
        <v/>
      </c>
      <c r="D417" s="26" t="str">
        <f ca="1">IF(ISBLANK(OFFSET(INDIRECT(afpivot!$H$1),CELL("row",B417)-5,,)),"", GETPIVOTDATA("Sum - Download",afpivot!$A$1,"Week",OFFSET(INDIRECT(afpivot!$H$1),CELL("row",B417)-5,,)))</f>
        <v/>
      </c>
    </row>
    <row r="418" spans="2:4" x14ac:dyDescent="0.15">
      <c r="B418" s="32" t="str">
        <f ca="1">IF(ISBLANK(OFFSET(INDIRECT(afpivot!$H$1),CELL("row",B418)-5,,)),"",OFFSET(INDIRECT(afpivot!$H$1),CELL("row",B418)-5,,))</f>
        <v/>
      </c>
      <c r="C418" s="26" t="str">
        <f ca="1">IF(ISBLANK(OFFSET(INDIRECT(afpivot!$H$1),CELL("row",B418)-5,,)),"", GETPIVOTDATA("Sum - AFLaunch",afpivot!$A$1,"Week",OFFSET(INDIRECT(afpivot!$H$1),CELL("row",B418)-5,,)))</f>
        <v/>
      </c>
      <c r="D418" s="26" t="str">
        <f ca="1">IF(ISBLANK(OFFSET(INDIRECT(afpivot!$H$1),CELL("row",B418)-5,,)),"", GETPIVOTDATA("Sum - Download",afpivot!$A$1,"Week",OFFSET(INDIRECT(afpivot!$H$1),CELL("row",B418)-5,,)))</f>
        <v/>
      </c>
    </row>
    <row r="419" spans="2:4" x14ac:dyDescent="0.15">
      <c r="B419" s="32" t="str">
        <f ca="1">IF(ISBLANK(OFFSET(INDIRECT(afpivot!$H$1),CELL("row",B419)-5,,)),"",OFFSET(INDIRECT(afpivot!$H$1),CELL("row",B419)-5,,))</f>
        <v/>
      </c>
      <c r="C419" s="26" t="str">
        <f ca="1">IF(ISBLANK(OFFSET(INDIRECT(afpivot!$H$1),CELL("row",B419)-5,,)),"", GETPIVOTDATA("Sum - AFLaunch",afpivot!$A$1,"Week",OFFSET(INDIRECT(afpivot!$H$1),CELL("row",B419)-5,,)))</f>
        <v/>
      </c>
      <c r="D419" s="26" t="str">
        <f ca="1">IF(ISBLANK(OFFSET(INDIRECT(afpivot!$H$1),CELL("row",B419)-5,,)),"", GETPIVOTDATA("Sum - Download",afpivot!$A$1,"Week",OFFSET(INDIRECT(afpivot!$H$1),CELL("row",B419)-5,,)))</f>
        <v/>
      </c>
    </row>
    <row r="420" spans="2:4" x14ac:dyDescent="0.15">
      <c r="B420" s="32" t="str">
        <f ca="1">IF(ISBLANK(OFFSET(INDIRECT(afpivot!$H$1),CELL("row",B420)-5,,)),"",OFFSET(INDIRECT(afpivot!$H$1),CELL("row",B420)-5,,))</f>
        <v/>
      </c>
      <c r="C420" s="26" t="str">
        <f ca="1">IF(ISBLANK(OFFSET(INDIRECT(afpivot!$H$1),CELL("row",B420)-5,,)),"", GETPIVOTDATA("Sum - AFLaunch",afpivot!$A$1,"Week",OFFSET(INDIRECT(afpivot!$H$1),CELL("row",B420)-5,,)))</f>
        <v/>
      </c>
      <c r="D420" s="26" t="str">
        <f ca="1">IF(ISBLANK(OFFSET(INDIRECT(afpivot!$H$1),CELL("row",B420)-5,,)),"", GETPIVOTDATA("Sum - Download",afpivot!$A$1,"Week",OFFSET(INDIRECT(afpivot!$H$1),CELL("row",B420)-5,,)))</f>
        <v/>
      </c>
    </row>
    <row r="421" spans="2:4" x14ac:dyDescent="0.15">
      <c r="B421" s="32" t="str">
        <f ca="1">IF(ISBLANK(OFFSET(INDIRECT(afpivot!$H$1),CELL("row",B421)-5,,)),"",OFFSET(INDIRECT(afpivot!$H$1),CELL("row",B421)-5,,))</f>
        <v/>
      </c>
      <c r="C421" s="26" t="str">
        <f ca="1">IF(ISBLANK(OFFSET(INDIRECT(afpivot!$H$1),CELL("row",B421)-5,,)),"", GETPIVOTDATA("Sum - AFLaunch",afpivot!$A$1,"Week",OFFSET(INDIRECT(afpivot!$H$1),CELL("row",B421)-5,,)))</f>
        <v/>
      </c>
      <c r="D421" s="26" t="str">
        <f ca="1">IF(ISBLANK(OFFSET(INDIRECT(afpivot!$H$1),CELL("row",B421)-5,,)),"", GETPIVOTDATA("Sum - Download",afpivot!$A$1,"Week",OFFSET(INDIRECT(afpivot!$H$1),CELL("row",B421)-5,,)))</f>
        <v/>
      </c>
    </row>
    <row r="422" spans="2:4" x14ac:dyDescent="0.15">
      <c r="B422" s="32" t="str">
        <f ca="1">IF(ISBLANK(OFFSET(INDIRECT(afpivot!$H$1),CELL("row",B422)-5,,)),"",OFFSET(INDIRECT(afpivot!$H$1),CELL("row",B422)-5,,))</f>
        <v/>
      </c>
      <c r="C422" s="26" t="str">
        <f ca="1">IF(ISBLANK(OFFSET(INDIRECT(afpivot!$H$1),CELL("row",B422)-5,,)),"", GETPIVOTDATA("Sum - AFLaunch",afpivot!$A$1,"Week",OFFSET(INDIRECT(afpivot!$H$1),CELL("row",B422)-5,,)))</f>
        <v/>
      </c>
      <c r="D422" s="26" t="str">
        <f ca="1">IF(ISBLANK(OFFSET(INDIRECT(afpivot!$H$1),CELL("row",B422)-5,,)),"", GETPIVOTDATA("Sum - Download",afpivot!$A$1,"Week",OFFSET(INDIRECT(afpivot!$H$1),CELL("row",B422)-5,,)))</f>
        <v/>
      </c>
    </row>
    <row r="423" spans="2:4" x14ac:dyDescent="0.15">
      <c r="B423" s="32" t="str">
        <f ca="1">IF(ISBLANK(OFFSET(INDIRECT(afpivot!$H$1),CELL("row",B423)-5,,)),"",OFFSET(INDIRECT(afpivot!$H$1),CELL("row",B423)-5,,))</f>
        <v/>
      </c>
      <c r="C423" s="26" t="str">
        <f ca="1">IF(ISBLANK(OFFSET(INDIRECT(afpivot!$H$1),CELL("row",B423)-5,,)),"", GETPIVOTDATA("Sum - AFLaunch",afpivot!$A$1,"Week",OFFSET(INDIRECT(afpivot!$H$1),CELL("row",B423)-5,,)))</f>
        <v/>
      </c>
      <c r="D423" s="26" t="str">
        <f ca="1">IF(ISBLANK(OFFSET(INDIRECT(afpivot!$H$1),CELL("row",B423)-5,,)),"", GETPIVOTDATA("Sum - Download",afpivot!$A$1,"Week",OFFSET(INDIRECT(afpivot!$H$1),CELL("row",B423)-5,,)))</f>
        <v/>
      </c>
    </row>
    <row r="424" spans="2:4" x14ac:dyDescent="0.15">
      <c r="B424" s="32" t="str">
        <f ca="1">IF(ISBLANK(OFFSET(INDIRECT(afpivot!$H$1),CELL("row",B424)-5,,)),"",OFFSET(INDIRECT(afpivot!$H$1),CELL("row",B424)-5,,))</f>
        <v/>
      </c>
      <c r="C424" s="26" t="str">
        <f ca="1">IF(ISBLANK(OFFSET(INDIRECT(afpivot!$H$1),CELL("row",B424)-5,,)),"", GETPIVOTDATA("Sum - AFLaunch",afpivot!$A$1,"Week",OFFSET(INDIRECT(afpivot!$H$1),CELL("row",B424)-5,,)))</f>
        <v/>
      </c>
      <c r="D424" s="26" t="str">
        <f ca="1">IF(ISBLANK(OFFSET(INDIRECT(afpivot!$H$1),CELL("row",B424)-5,,)),"", GETPIVOTDATA("Sum - Download",afpivot!$A$1,"Week",OFFSET(INDIRECT(afpivot!$H$1),CELL("row",B424)-5,,)))</f>
        <v/>
      </c>
    </row>
    <row r="425" spans="2:4" x14ac:dyDescent="0.15">
      <c r="B425" s="32" t="str">
        <f ca="1">IF(ISBLANK(OFFSET(INDIRECT(afpivot!$H$1),CELL("row",B425)-5,,)),"",OFFSET(INDIRECT(afpivot!$H$1),CELL("row",B425)-5,,))</f>
        <v/>
      </c>
      <c r="C425" s="26" t="str">
        <f ca="1">IF(ISBLANK(OFFSET(INDIRECT(afpivot!$H$1),CELL("row",B425)-5,,)),"", GETPIVOTDATA("Sum - AFLaunch",afpivot!$A$1,"Week",OFFSET(INDIRECT(afpivot!$H$1),CELL("row",B425)-5,,)))</f>
        <v/>
      </c>
      <c r="D425" s="26" t="str">
        <f ca="1">IF(ISBLANK(OFFSET(INDIRECT(afpivot!$H$1),CELL("row",B425)-5,,)),"", GETPIVOTDATA("Sum - Download",afpivot!$A$1,"Week",OFFSET(INDIRECT(afpivot!$H$1),CELL("row",B425)-5,,)))</f>
        <v/>
      </c>
    </row>
    <row r="426" spans="2:4" x14ac:dyDescent="0.15">
      <c r="B426" s="32" t="str">
        <f ca="1">IF(ISBLANK(OFFSET(INDIRECT(afpivot!$H$1),CELL("row",B426)-5,,)),"",OFFSET(INDIRECT(afpivot!$H$1),CELL("row",B426)-5,,))</f>
        <v/>
      </c>
      <c r="C426" s="26" t="str">
        <f ca="1">IF(ISBLANK(OFFSET(INDIRECT(afpivot!$H$1),CELL("row",B426)-5,,)),"", GETPIVOTDATA("Sum - AFLaunch",afpivot!$A$1,"Week",OFFSET(INDIRECT(afpivot!$H$1),CELL("row",B426)-5,,)))</f>
        <v/>
      </c>
      <c r="D426" s="26" t="str">
        <f ca="1">IF(ISBLANK(OFFSET(INDIRECT(afpivot!$H$1),CELL("row",B426)-5,,)),"", GETPIVOTDATA("Sum - Download",afpivot!$A$1,"Week",OFFSET(INDIRECT(afpivot!$H$1),CELL("row",B426)-5,,)))</f>
        <v/>
      </c>
    </row>
    <row r="427" spans="2:4" x14ac:dyDescent="0.15">
      <c r="B427" s="32" t="str">
        <f ca="1">IF(ISBLANK(OFFSET(INDIRECT(afpivot!$H$1),CELL("row",B427)-5,,)),"",OFFSET(INDIRECT(afpivot!$H$1),CELL("row",B427)-5,,))</f>
        <v/>
      </c>
      <c r="C427" s="26" t="str">
        <f ca="1">IF(ISBLANK(OFFSET(INDIRECT(afpivot!$H$1),CELL("row",B427)-5,,)),"", GETPIVOTDATA("Sum - AFLaunch",afpivot!$A$1,"Week",OFFSET(INDIRECT(afpivot!$H$1),CELL("row",B427)-5,,)))</f>
        <v/>
      </c>
      <c r="D427" s="26" t="str">
        <f ca="1">IF(ISBLANK(OFFSET(INDIRECT(afpivot!$H$1),CELL("row",B427)-5,,)),"", GETPIVOTDATA("Sum - Download",afpivot!$A$1,"Week",OFFSET(INDIRECT(afpivot!$H$1),CELL("row",B427)-5,,)))</f>
        <v/>
      </c>
    </row>
    <row r="428" spans="2:4" x14ac:dyDescent="0.15">
      <c r="B428" s="32" t="str">
        <f ca="1">IF(ISBLANK(OFFSET(INDIRECT(afpivot!$H$1),CELL("row",B428)-5,,)),"",OFFSET(INDIRECT(afpivot!$H$1),CELL("row",B428)-5,,))</f>
        <v/>
      </c>
      <c r="C428" s="26" t="str">
        <f ca="1">IF(ISBLANK(OFFSET(INDIRECT(afpivot!$H$1),CELL("row",B428)-5,,)),"", GETPIVOTDATA("Sum - AFLaunch",afpivot!$A$1,"Week",OFFSET(INDIRECT(afpivot!$H$1),CELL("row",B428)-5,,)))</f>
        <v/>
      </c>
      <c r="D428" s="26" t="str">
        <f ca="1">IF(ISBLANK(OFFSET(INDIRECT(afpivot!$H$1),CELL("row",B428)-5,,)),"", GETPIVOTDATA("Sum - Download",afpivot!$A$1,"Week",OFFSET(INDIRECT(afpivot!$H$1),CELL("row",B428)-5,,)))</f>
        <v/>
      </c>
    </row>
    <row r="429" spans="2:4" x14ac:dyDescent="0.15">
      <c r="B429" s="32" t="str">
        <f ca="1">IF(ISBLANK(OFFSET(INDIRECT(afpivot!$H$1),CELL("row",B429)-5,,)),"",OFFSET(INDIRECT(afpivot!$H$1),CELL("row",B429)-5,,))</f>
        <v/>
      </c>
      <c r="C429" s="26" t="str">
        <f ca="1">IF(ISBLANK(OFFSET(INDIRECT(afpivot!$H$1),CELL("row",B429)-5,,)),"", GETPIVOTDATA("Sum - AFLaunch",afpivot!$A$1,"Week",OFFSET(INDIRECT(afpivot!$H$1),CELL("row",B429)-5,,)))</f>
        <v/>
      </c>
      <c r="D429" s="26" t="str">
        <f ca="1">IF(ISBLANK(OFFSET(INDIRECT(afpivot!$H$1),CELL("row",B429)-5,,)),"", GETPIVOTDATA("Sum - Download",afpivot!$A$1,"Week",OFFSET(INDIRECT(afpivot!$H$1),CELL("row",B429)-5,,)))</f>
        <v/>
      </c>
    </row>
    <row r="430" spans="2:4" x14ac:dyDescent="0.15">
      <c r="B430" s="32" t="str">
        <f ca="1">IF(ISBLANK(OFFSET(INDIRECT(afpivot!$H$1),CELL("row",B430)-5,,)),"",OFFSET(INDIRECT(afpivot!$H$1),CELL("row",B430)-5,,))</f>
        <v/>
      </c>
      <c r="C430" s="26" t="str">
        <f ca="1">IF(ISBLANK(OFFSET(INDIRECT(afpivot!$H$1),CELL("row",B430)-5,,)),"", GETPIVOTDATA("Sum - AFLaunch",afpivot!$A$1,"Week",OFFSET(INDIRECT(afpivot!$H$1),CELL("row",B430)-5,,)))</f>
        <v/>
      </c>
      <c r="D430" s="26" t="str">
        <f ca="1">IF(ISBLANK(OFFSET(INDIRECT(afpivot!$H$1),CELL("row",B430)-5,,)),"", GETPIVOTDATA("Sum - Download",afpivot!$A$1,"Week",OFFSET(INDIRECT(afpivot!$H$1),CELL("row",B430)-5,,)))</f>
        <v/>
      </c>
    </row>
    <row r="431" spans="2:4" x14ac:dyDescent="0.15">
      <c r="B431" s="32" t="str">
        <f ca="1">IF(ISBLANK(OFFSET(INDIRECT(afpivot!$H$1),CELL("row",B431)-5,,)),"",OFFSET(INDIRECT(afpivot!$H$1),CELL("row",B431)-5,,))</f>
        <v/>
      </c>
      <c r="C431" s="26" t="str">
        <f ca="1">IF(ISBLANK(OFFSET(INDIRECT(afpivot!$H$1),CELL("row",B431)-5,,)),"", GETPIVOTDATA("Sum - AFLaunch",afpivot!$A$1,"Week",OFFSET(INDIRECT(afpivot!$H$1),CELL("row",B431)-5,,)))</f>
        <v/>
      </c>
      <c r="D431" s="26" t="str">
        <f ca="1">IF(ISBLANK(OFFSET(INDIRECT(afpivot!$H$1),CELL("row",B431)-5,,)),"", GETPIVOTDATA("Sum - Download",afpivot!$A$1,"Week",OFFSET(INDIRECT(afpivot!$H$1),CELL("row",B431)-5,,)))</f>
        <v/>
      </c>
    </row>
    <row r="432" spans="2:4" x14ac:dyDescent="0.15">
      <c r="B432" s="32" t="str">
        <f ca="1">IF(ISBLANK(OFFSET(INDIRECT(afpivot!$H$1),CELL("row",B432)-5,,)),"",OFFSET(INDIRECT(afpivot!$H$1),CELL("row",B432)-5,,))</f>
        <v/>
      </c>
      <c r="C432" s="26" t="str">
        <f ca="1">IF(ISBLANK(OFFSET(INDIRECT(afpivot!$H$1),CELL("row",B432)-5,,)),"", GETPIVOTDATA("Sum - AFLaunch",afpivot!$A$1,"Week",OFFSET(INDIRECT(afpivot!$H$1),CELL("row",B432)-5,,)))</f>
        <v/>
      </c>
      <c r="D432" s="26" t="str">
        <f ca="1">IF(ISBLANK(OFFSET(INDIRECT(afpivot!$H$1),CELL("row",B432)-5,,)),"", GETPIVOTDATA("Sum - Download",afpivot!$A$1,"Week",OFFSET(INDIRECT(afpivot!$H$1),CELL("row",B432)-5,,)))</f>
        <v/>
      </c>
    </row>
    <row r="433" spans="2:4" x14ac:dyDescent="0.15">
      <c r="B433" s="32" t="str">
        <f ca="1">IF(ISBLANK(OFFSET(INDIRECT(afpivot!$H$1),CELL("row",B433)-5,,)),"",OFFSET(INDIRECT(afpivot!$H$1),CELL("row",B433)-5,,))</f>
        <v/>
      </c>
      <c r="C433" s="26" t="str">
        <f ca="1">IF(ISBLANK(OFFSET(INDIRECT(afpivot!$H$1),CELL("row",B433)-5,,)),"", GETPIVOTDATA("Sum - AFLaunch",afpivot!$A$1,"Week",OFFSET(INDIRECT(afpivot!$H$1),CELL("row",B433)-5,,)))</f>
        <v/>
      </c>
      <c r="D433" s="26" t="str">
        <f ca="1">IF(ISBLANK(OFFSET(INDIRECT(afpivot!$H$1),CELL("row",B433)-5,,)),"", GETPIVOTDATA("Sum - Download",afpivot!$A$1,"Week",OFFSET(INDIRECT(afpivot!$H$1),CELL("row",B433)-5,,)))</f>
        <v/>
      </c>
    </row>
    <row r="434" spans="2:4" x14ac:dyDescent="0.15">
      <c r="B434" s="32" t="str">
        <f ca="1">IF(ISBLANK(OFFSET(INDIRECT(afpivot!$H$1),CELL("row",B434)-5,,)),"",OFFSET(INDIRECT(afpivot!$H$1),CELL("row",B434)-5,,))</f>
        <v/>
      </c>
      <c r="C434" s="26" t="str">
        <f ca="1">IF(ISBLANK(OFFSET(INDIRECT(afpivot!$H$1),CELL("row",B434)-5,,)),"", GETPIVOTDATA("Sum - AFLaunch",afpivot!$A$1,"Week",OFFSET(INDIRECT(afpivot!$H$1),CELL("row",B434)-5,,)))</f>
        <v/>
      </c>
      <c r="D434" s="26" t="str">
        <f ca="1">IF(ISBLANK(OFFSET(INDIRECT(afpivot!$H$1),CELL("row",B434)-5,,)),"", GETPIVOTDATA("Sum - Download",afpivot!$A$1,"Week",OFFSET(INDIRECT(afpivot!$H$1),CELL("row",B434)-5,,)))</f>
        <v/>
      </c>
    </row>
    <row r="435" spans="2:4" x14ac:dyDescent="0.15">
      <c r="B435" s="32" t="str">
        <f ca="1">IF(ISBLANK(OFFSET(INDIRECT(afpivot!$H$1),CELL("row",B435)-5,,)),"",OFFSET(INDIRECT(afpivot!$H$1),CELL("row",B435)-5,,))</f>
        <v/>
      </c>
      <c r="C435" s="26" t="str">
        <f ca="1">IF(ISBLANK(OFFSET(INDIRECT(afpivot!$H$1),CELL("row",B435)-5,,)),"", GETPIVOTDATA("Sum - AFLaunch",afpivot!$A$1,"Week",OFFSET(INDIRECT(afpivot!$H$1),CELL("row",B435)-5,,)))</f>
        <v/>
      </c>
      <c r="D435" s="26" t="str">
        <f ca="1">IF(ISBLANK(OFFSET(INDIRECT(afpivot!$H$1),CELL("row",B435)-5,,)),"", GETPIVOTDATA("Sum - Download",afpivot!$A$1,"Week",OFFSET(INDIRECT(afpivot!$H$1),CELL("row",B435)-5,,)))</f>
        <v/>
      </c>
    </row>
    <row r="436" spans="2:4" x14ac:dyDescent="0.15">
      <c r="B436" s="32" t="str">
        <f ca="1">IF(ISBLANK(OFFSET(INDIRECT(afpivot!$H$1),CELL("row",B436)-5,,)),"",OFFSET(INDIRECT(afpivot!$H$1),CELL("row",B436)-5,,))</f>
        <v/>
      </c>
      <c r="C436" s="26" t="str">
        <f ca="1">IF(ISBLANK(OFFSET(INDIRECT(afpivot!$H$1),CELL("row",B436)-5,,)),"", GETPIVOTDATA("Sum - AFLaunch",afpivot!$A$1,"Week",OFFSET(INDIRECT(afpivot!$H$1),CELL("row",B436)-5,,)))</f>
        <v/>
      </c>
      <c r="D436" s="26" t="str">
        <f ca="1">IF(ISBLANK(OFFSET(INDIRECT(afpivot!$H$1),CELL("row",B436)-5,,)),"", GETPIVOTDATA("Sum - Download",afpivot!$A$1,"Week",OFFSET(INDIRECT(afpivot!$H$1),CELL("row",B436)-5,,)))</f>
        <v/>
      </c>
    </row>
    <row r="437" spans="2:4" x14ac:dyDescent="0.15">
      <c r="B437" s="32" t="str">
        <f ca="1">IF(ISBLANK(OFFSET(INDIRECT(afpivot!$H$1),CELL("row",B437)-5,,)),"",OFFSET(INDIRECT(afpivot!$H$1),CELL("row",B437)-5,,))</f>
        <v/>
      </c>
      <c r="C437" s="26" t="str">
        <f ca="1">IF(ISBLANK(OFFSET(INDIRECT(afpivot!$H$1),CELL("row",B437)-5,,)),"", GETPIVOTDATA("Sum - AFLaunch",afpivot!$A$1,"Week",OFFSET(INDIRECT(afpivot!$H$1),CELL("row",B437)-5,,)))</f>
        <v/>
      </c>
      <c r="D437" s="26" t="str">
        <f ca="1">IF(ISBLANK(OFFSET(INDIRECT(afpivot!$H$1),CELL("row",B437)-5,,)),"", GETPIVOTDATA("Sum - Download",afpivot!$A$1,"Week",OFFSET(INDIRECT(afpivot!$H$1),CELL("row",B437)-5,,)))</f>
        <v/>
      </c>
    </row>
    <row r="438" spans="2:4" x14ac:dyDescent="0.15">
      <c r="B438" s="32" t="str">
        <f ca="1">IF(ISBLANK(OFFSET(INDIRECT(afpivot!$H$1),CELL("row",B438)-5,,)),"",OFFSET(INDIRECT(afpivot!$H$1),CELL("row",B438)-5,,))</f>
        <v/>
      </c>
      <c r="C438" s="26" t="str">
        <f ca="1">IF(ISBLANK(OFFSET(INDIRECT(afpivot!$H$1),CELL("row",B438)-5,,)),"", GETPIVOTDATA("Sum - AFLaunch",afpivot!$A$1,"Week",OFFSET(INDIRECT(afpivot!$H$1),CELL("row",B438)-5,,)))</f>
        <v/>
      </c>
      <c r="D438" s="26" t="str">
        <f ca="1">IF(ISBLANK(OFFSET(INDIRECT(afpivot!$H$1),CELL("row",B438)-5,,)),"", GETPIVOTDATA("Sum - Download",afpivot!$A$1,"Week",OFFSET(INDIRECT(afpivot!$H$1),CELL("row",B438)-5,,)))</f>
        <v/>
      </c>
    </row>
    <row r="439" spans="2:4" x14ac:dyDescent="0.15">
      <c r="B439" s="32" t="str">
        <f ca="1">IF(ISBLANK(OFFSET(INDIRECT(afpivot!$H$1),CELL("row",B439)-5,,)),"",OFFSET(INDIRECT(afpivot!$H$1),CELL("row",B439)-5,,))</f>
        <v/>
      </c>
      <c r="C439" s="26" t="str">
        <f ca="1">IF(ISBLANK(OFFSET(INDIRECT(afpivot!$H$1),CELL("row",B439)-5,,)),"", GETPIVOTDATA("Sum - AFLaunch",afpivot!$A$1,"Week",OFFSET(INDIRECT(afpivot!$H$1),CELL("row",B439)-5,,)))</f>
        <v/>
      </c>
      <c r="D439" s="26" t="str">
        <f ca="1">IF(ISBLANK(OFFSET(INDIRECT(afpivot!$H$1),CELL("row",B439)-5,,)),"", GETPIVOTDATA("Sum - Download",afpivot!$A$1,"Week",OFFSET(INDIRECT(afpivot!$H$1),CELL("row",B439)-5,,)))</f>
        <v/>
      </c>
    </row>
    <row r="440" spans="2:4" x14ac:dyDescent="0.15">
      <c r="B440" s="32" t="str">
        <f ca="1">IF(ISBLANK(OFFSET(INDIRECT(afpivot!$H$1),CELL("row",B440)-5,,)),"",OFFSET(INDIRECT(afpivot!$H$1),CELL("row",B440)-5,,))</f>
        <v/>
      </c>
      <c r="C440" s="26" t="str">
        <f ca="1">IF(ISBLANK(OFFSET(INDIRECT(afpivot!$H$1),CELL("row",B440)-5,,)),"", GETPIVOTDATA("Sum - AFLaunch",afpivot!$A$1,"Week",OFFSET(INDIRECT(afpivot!$H$1),CELL("row",B440)-5,,)))</f>
        <v/>
      </c>
      <c r="D440" s="26" t="str">
        <f ca="1">IF(ISBLANK(OFFSET(INDIRECT(afpivot!$H$1),CELL("row",B440)-5,,)),"", GETPIVOTDATA("Sum - Download",afpivot!$A$1,"Week",OFFSET(INDIRECT(afpivot!$H$1),CELL("row",B440)-5,,)))</f>
        <v/>
      </c>
    </row>
    <row r="441" spans="2:4" x14ac:dyDescent="0.15">
      <c r="B441" s="32" t="str">
        <f ca="1">IF(ISBLANK(OFFSET(INDIRECT(afpivot!$H$1),CELL("row",B441)-5,,)),"",OFFSET(INDIRECT(afpivot!$H$1),CELL("row",B441)-5,,))</f>
        <v/>
      </c>
      <c r="C441" s="26" t="str">
        <f ca="1">IF(ISBLANK(OFFSET(INDIRECT(afpivot!$H$1),CELL("row",B441)-5,,)),"", GETPIVOTDATA("Sum - AFLaunch",afpivot!$A$1,"Week",OFFSET(INDIRECT(afpivot!$H$1),CELL("row",B441)-5,,)))</f>
        <v/>
      </c>
      <c r="D441" s="26" t="str">
        <f ca="1">IF(ISBLANK(OFFSET(INDIRECT(afpivot!$H$1),CELL("row",B441)-5,,)),"", GETPIVOTDATA("Sum - Download",afpivot!$A$1,"Week",OFFSET(INDIRECT(afpivot!$H$1),CELL("row",B441)-5,,)))</f>
        <v/>
      </c>
    </row>
    <row r="442" spans="2:4" x14ac:dyDescent="0.15">
      <c r="B442" s="32" t="str">
        <f ca="1">IF(ISBLANK(OFFSET(INDIRECT(afpivot!$H$1),CELL("row",B442)-5,,)),"",OFFSET(INDIRECT(afpivot!$H$1),CELL("row",B442)-5,,))</f>
        <v/>
      </c>
      <c r="C442" s="26" t="str">
        <f ca="1">IF(ISBLANK(OFFSET(INDIRECT(afpivot!$H$1),CELL("row",B442)-5,,)),"", GETPIVOTDATA("Sum - AFLaunch",afpivot!$A$1,"Week",OFFSET(INDIRECT(afpivot!$H$1),CELL("row",B442)-5,,)))</f>
        <v/>
      </c>
      <c r="D442" s="26" t="str">
        <f ca="1">IF(ISBLANK(OFFSET(INDIRECT(afpivot!$H$1),CELL("row",B442)-5,,)),"", GETPIVOTDATA("Sum - Download",afpivot!$A$1,"Week",OFFSET(INDIRECT(afpivot!$H$1),CELL("row",B442)-5,,)))</f>
        <v/>
      </c>
    </row>
    <row r="443" spans="2:4" x14ac:dyDescent="0.15">
      <c r="B443" s="32" t="str">
        <f ca="1">IF(ISBLANK(OFFSET(INDIRECT(afpivot!$H$1),CELL("row",B443)-5,,)),"",OFFSET(INDIRECT(afpivot!$H$1),CELL("row",B443)-5,,))</f>
        <v/>
      </c>
      <c r="C443" s="26" t="str">
        <f ca="1">IF(ISBLANK(OFFSET(INDIRECT(afpivot!$H$1),CELL("row",B443)-5,,)),"", GETPIVOTDATA("Sum - AFLaunch",afpivot!$A$1,"Week",OFFSET(INDIRECT(afpivot!$H$1),CELL("row",B443)-5,,)))</f>
        <v/>
      </c>
      <c r="D443" s="26" t="str">
        <f ca="1">IF(ISBLANK(OFFSET(INDIRECT(afpivot!$H$1),CELL("row",B443)-5,,)),"", GETPIVOTDATA("Sum - Download",afpivot!$A$1,"Week",OFFSET(INDIRECT(afpivot!$H$1),CELL("row",B443)-5,,)))</f>
        <v/>
      </c>
    </row>
    <row r="444" spans="2:4" x14ac:dyDescent="0.15">
      <c r="B444" s="32" t="str">
        <f ca="1">IF(ISBLANK(OFFSET(INDIRECT(afpivot!$H$1),CELL("row",B444)-5,,)),"",OFFSET(INDIRECT(afpivot!$H$1),CELL("row",B444)-5,,))</f>
        <v/>
      </c>
      <c r="C444" s="26" t="str">
        <f ca="1">IF(ISBLANK(OFFSET(INDIRECT(afpivot!$H$1),CELL("row",B444)-5,,)),"", GETPIVOTDATA("Sum - AFLaunch",afpivot!$A$1,"Week",OFFSET(INDIRECT(afpivot!$H$1),CELL("row",B444)-5,,)))</f>
        <v/>
      </c>
      <c r="D444" s="26" t="str">
        <f ca="1">IF(ISBLANK(OFFSET(INDIRECT(afpivot!$H$1),CELL("row",B444)-5,,)),"", GETPIVOTDATA("Sum - Download",afpivot!$A$1,"Week",OFFSET(INDIRECT(afpivot!$H$1),CELL("row",B444)-5,,)))</f>
        <v/>
      </c>
    </row>
    <row r="445" spans="2:4" x14ac:dyDescent="0.15">
      <c r="B445" s="32" t="str">
        <f ca="1">IF(ISBLANK(OFFSET(INDIRECT(afpivot!$H$1),CELL("row",B445)-5,,)),"",OFFSET(INDIRECT(afpivot!$H$1),CELL("row",B445)-5,,))</f>
        <v/>
      </c>
      <c r="C445" s="26" t="str">
        <f ca="1">IF(ISBLANK(OFFSET(INDIRECT(afpivot!$H$1),CELL("row",B445)-5,,)),"", GETPIVOTDATA("Sum - AFLaunch",afpivot!$A$1,"Week",OFFSET(INDIRECT(afpivot!$H$1),CELL("row",B445)-5,,)))</f>
        <v/>
      </c>
      <c r="D445" s="26" t="str">
        <f ca="1">IF(ISBLANK(OFFSET(INDIRECT(afpivot!$H$1),CELL("row",B445)-5,,)),"", GETPIVOTDATA("Sum - Download",afpivot!$A$1,"Week",OFFSET(INDIRECT(afpivot!$H$1),CELL("row",B445)-5,,)))</f>
        <v/>
      </c>
    </row>
    <row r="446" spans="2:4" x14ac:dyDescent="0.15">
      <c r="B446" s="32" t="str">
        <f ca="1">IF(ISBLANK(OFFSET(INDIRECT(afpivot!$H$1),CELL("row",B446)-5,,)),"",OFFSET(INDIRECT(afpivot!$H$1),CELL("row",B446)-5,,))</f>
        <v/>
      </c>
      <c r="C446" s="26" t="str">
        <f ca="1">IF(ISBLANK(OFFSET(INDIRECT(afpivot!$H$1),CELL("row",B446)-5,,)),"", GETPIVOTDATA("Sum - AFLaunch",afpivot!$A$1,"Week",OFFSET(INDIRECT(afpivot!$H$1),CELL("row",B446)-5,,)))</f>
        <v/>
      </c>
      <c r="D446" s="26" t="str">
        <f ca="1">IF(ISBLANK(OFFSET(INDIRECT(afpivot!$H$1),CELL("row",B446)-5,,)),"", GETPIVOTDATA("Sum - Download",afpivot!$A$1,"Week",OFFSET(INDIRECT(afpivot!$H$1),CELL("row",B446)-5,,)))</f>
        <v/>
      </c>
    </row>
    <row r="447" spans="2:4" x14ac:dyDescent="0.15">
      <c r="B447" s="32" t="str">
        <f ca="1">IF(ISBLANK(OFFSET(INDIRECT(afpivot!$H$1),CELL("row",B447)-5,,)),"",OFFSET(INDIRECT(afpivot!$H$1),CELL("row",B447)-5,,))</f>
        <v/>
      </c>
      <c r="C447" s="26" t="str">
        <f ca="1">IF(ISBLANK(OFFSET(INDIRECT(afpivot!$H$1),CELL("row",B447)-5,,)),"", GETPIVOTDATA("Sum - AFLaunch",afpivot!$A$1,"Week",OFFSET(INDIRECT(afpivot!$H$1),CELL("row",B447)-5,,)))</f>
        <v/>
      </c>
      <c r="D447" s="26" t="str">
        <f ca="1">IF(ISBLANK(OFFSET(INDIRECT(afpivot!$H$1),CELL("row",B447)-5,,)),"", GETPIVOTDATA("Sum - Download",afpivot!$A$1,"Week",OFFSET(INDIRECT(afpivot!$H$1),CELL("row",B447)-5,,)))</f>
        <v/>
      </c>
    </row>
    <row r="448" spans="2:4" x14ac:dyDescent="0.15">
      <c r="B448" s="32" t="str">
        <f ca="1">IF(ISBLANK(OFFSET(INDIRECT(afpivot!$H$1),CELL("row",B448)-5,,)),"",OFFSET(INDIRECT(afpivot!$H$1),CELL("row",B448)-5,,))</f>
        <v/>
      </c>
      <c r="C448" s="26" t="str">
        <f ca="1">IF(ISBLANK(OFFSET(INDIRECT(afpivot!$H$1),CELL("row",B448)-5,,)),"", GETPIVOTDATA("Sum - AFLaunch",afpivot!$A$1,"Week",OFFSET(INDIRECT(afpivot!$H$1),CELL("row",B448)-5,,)))</f>
        <v/>
      </c>
      <c r="D448" s="26" t="str">
        <f ca="1">IF(ISBLANK(OFFSET(INDIRECT(afpivot!$H$1),CELL("row",B448)-5,,)),"", GETPIVOTDATA("Sum - Download",afpivot!$A$1,"Week",OFFSET(INDIRECT(afpivot!$H$1),CELL("row",B448)-5,,)))</f>
        <v/>
      </c>
    </row>
    <row r="449" spans="2:4" x14ac:dyDescent="0.15">
      <c r="B449" s="32" t="str">
        <f ca="1">IF(ISBLANK(OFFSET(INDIRECT(afpivot!$H$1),CELL("row",B449)-5,,)),"",OFFSET(INDIRECT(afpivot!$H$1),CELL("row",B449)-5,,))</f>
        <v/>
      </c>
      <c r="C449" s="26" t="str">
        <f ca="1">IF(ISBLANK(OFFSET(INDIRECT(afpivot!$H$1),CELL("row",B449)-5,,)),"", GETPIVOTDATA("Sum - AFLaunch",afpivot!$A$1,"Week",OFFSET(INDIRECT(afpivot!$H$1),CELL("row",B449)-5,,)))</f>
        <v/>
      </c>
      <c r="D449" s="26" t="str">
        <f ca="1">IF(ISBLANK(OFFSET(INDIRECT(afpivot!$H$1),CELL("row",B449)-5,,)),"", GETPIVOTDATA("Sum - Download",afpivot!$A$1,"Week",OFFSET(INDIRECT(afpivot!$H$1),CELL("row",B449)-5,,)))</f>
        <v/>
      </c>
    </row>
    <row r="450" spans="2:4" x14ac:dyDescent="0.15">
      <c r="B450" s="32" t="str">
        <f ca="1">IF(ISBLANK(OFFSET(INDIRECT(afpivot!$H$1),CELL("row",B450)-5,,)),"",OFFSET(INDIRECT(afpivot!$H$1),CELL("row",B450)-5,,))</f>
        <v/>
      </c>
      <c r="C450" s="26" t="str">
        <f ca="1">IF(ISBLANK(OFFSET(INDIRECT(afpivot!$H$1),CELL("row",B450)-5,,)),"", GETPIVOTDATA("Sum - AFLaunch",afpivot!$A$1,"Week",OFFSET(INDIRECT(afpivot!$H$1),CELL("row",B450)-5,,)))</f>
        <v/>
      </c>
      <c r="D450" s="26" t="str">
        <f ca="1">IF(ISBLANK(OFFSET(INDIRECT(afpivot!$H$1),CELL("row",B450)-5,,)),"", GETPIVOTDATA("Sum - Download",afpivot!$A$1,"Week",OFFSET(INDIRECT(afpivot!$H$1),CELL("row",B450)-5,,)))</f>
        <v/>
      </c>
    </row>
    <row r="451" spans="2:4" x14ac:dyDescent="0.15">
      <c r="B451" s="32" t="str">
        <f ca="1">IF(ISBLANK(OFFSET(INDIRECT(afpivot!$H$1),CELL("row",B451)-5,,)),"",OFFSET(INDIRECT(afpivot!$H$1),CELL("row",B451)-5,,))</f>
        <v/>
      </c>
      <c r="C451" s="26" t="str">
        <f ca="1">IF(ISBLANK(OFFSET(INDIRECT(afpivot!$H$1),CELL("row",B451)-5,,)),"", GETPIVOTDATA("Sum - AFLaunch",afpivot!$A$1,"Week",OFFSET(INDIRECT(afpivot!$H$1),CELL("row",B451)-5,,)))</f>
        <v/>
      </c>
      <c r="D451" s="26" t="str">
        <f ca="1">IF(ISBLANK(OFFSET(INDIRECT(afpivot!$H$1),CELL("row",B451)-5,,)),"", GETPIVOTDATA("Sum - Download",afpivot!$A$1,"Week",OFFSET(INDIRECT(afpivot!$H$1),CELL("row",B451)-5,,)))</f>
        <v/>
      </c>
    </row>
    <row r="452" spans="2:4" x14ac:dyDescent="0.15">
      <c r="B452" s="32" t="str">
        <f ca="1">IF(ISBLANK(OFFSET(INDIRECT(afpivot!$H$1),CELL("row",B452)-5,,)),"",OFFSET(INDIRECT(afpivot!$H$1),CELL("row",B452)-5,,))</f>
        <v/>
      </c>
      <c r="C452" s="26" t="str">
        <f ca="1">IF(ISBLANK(OFFSET(INDIRECT(afpivot!$H$1),CELL("row",B452)-5,,)),"", GETPIVOTDATA("Sum - AFLaunch",afpivot!$A$1,"Week",OFFSET(INDIRECT(afpivot!$H$1),CELL("row",B452)-5,,)))</f>
        <v/>
      </c>
      <c r="D452" s="26" t="str">
        <f ca="1">IF(ISBLANK(OFFSET(INDIRECT(afpivot!$H$1),CELL("row",B452)-5,,)),"", GETPIVOTDATA("Sum - Download",afpivot!$A$1,"Week",OFFSET(INDIRECT(afpivot!$H$1),CELL("row",B452)-5,,)))</f>
        <v/>
      </c>
    </row>
    <row r="453" spans="2:4" x14ac:dyDescent="0.15">
      <c r="B453" s="32" t="str">
        <f ca="1">IF(ISBLANK(OFFSET(INDIRECT(afpivot!$H$1),CELL("row",B453)-5,,)),"",OFFSET(INDIRECT(afpivot!$H$1),CELL("row",B453)-5,,))</f>
        <v/>
      </c>
      <c r="C453" s="26" t="str">
        <f ca="1">IF(ISBLANK(OFFSET(INDIRECT(afpivot!$H$1),CELL("row",B453)-5,,)),"", GETPIVOTDATA("Sum - AFLaunch",afpivot!$A$1,"Week",OFFSET(INDIRECT(afpivot!$H$1),CELL("row",B453)-5,,)))</f>
        <v/>
      </c>
      <c r="D453" s="26" t="str">
        <f ca="1">IF(ISBLANK(OFFSET(INDIRECT(afpivot!$H$1),CELL("row",B453)-5,,)),"", GETPIVOTDATA("Sum - Download",afpivot!$A$1,"Week",OFFSET(INDIRECT(afpivot!$H$1),CELL("row",B453)-5,,)))</f>
        <v/>
      </c>
    </row>
    <row r="454" spans="2:4" x14ac:dyDescent="0.15">
      <c r="B454" s="32" t="str">
        <f ca="1">IF(ISBLANK(OFFSET(INDIRECT(afpivot!$H$1),CELL("row",B454)-5,,)),"",OFFSET(INDIRECT(afpivot!$H$1),CELL("row",B454)-5,,))</f>
        <v/>
      </c>
      <c r="C454" s="26" t="str">
        <f ca="1">IF(ISBLANK(OFFSET(INDIRECT(afpivot!$H$1),CELL("row",B454)-5,,)),"", GETPIVOTDATA("Sum - AFLaunch",afpivot!$A$1,"Week",OFFSET(INDIRECT(afpivot!$H$1),CELL("row",B454)-5,,)))</f>
        <v/>
      </c>
      <c r="D454" s="26" t="str">
        <f ca="1">IF(ISBLANK(OFFSET(INDIRECT(afpivot!$H$1),CELL("row",B454)-5,,)),"", GETPIVOTDATA("Sum - Download",afpivot!$A$1,"Week",OFFSET(INDIRECT(afpivot!$H$1),CELL("row",B454)-5,,)))</f>
        <v/>
      </c>
    </row>
    <row r="455" spans="2:4" x14ac:dyDescent="0.15">
      <c r="B455" s="32" t="str">
        <f ca="1">IF(ISBLANK(OFFSET(INDIRECT(afpivot!$H$1),CELL("row",B455)-5,,)),"",OFFSET(INDIRECT(afpivot!$H$1),CELL("row",B455)-5,,))</f>
        <v/>
      </c>
      <c r="C455" s="26" t="str">
        <f ca="1">IF(ISBLANK(OFFSET(INDIRECT(afpivot!$H$1),CELL("row",B455)-5,,)),"", GETPIVOTDATA("Sum - AFLaunch",afpivot!$A$1,"Week",OFFSET(INDIRECT(afpivot!$H$1),CELL("row",B455)-5,,)))</f>
        <v/>
      </c>
      <c r="D455" s="26" t="str">
        <f ca="1">IF(ISBLANK(OFFSET(INDIRECT(afpivot!$H$1),CELL("row",B455)-5,,)),"", GETPIVOTDATA("Sum - Download",afpivot!$A$1,"Week",OFFSET(INDIRECT(afpivot!$H$1),CELL("row",B455)-5,,)))</f>
        <v/>
      </c>
    </row>
    <row r="456" spans="2:4" x14ac:dyDescent="0.15">
      <c r="B456" s="32" t="str">
        <f ca="1">IF(ISBLANK(OFFSET(INDIRECT(afpivot!$H$1),CELL("row",B456)-5,,)),"",OFFSET(INDIRECT(afpivot!$H$1),CELL("row",B456)-5,,))</f>
        <v/>
      </c>
      <c r="C456" s="26" t="str">
        <f ca="1">IF(ISBLANK(OFFSET(INDIRECT(afpivot!$H$1),CELL("row",B456)-5,,)),"", GETPIVOTDATA("Sum - AFLaunch",afpivot!$A$1,"Week",OFFSET(INDIRECT(afpivot!$H$1),CELL("row",B456)-5,,)))</f>
        <v/>
      </c>
      <c r="D456" s="26" t="str">
        <f ca="1">IF(ISBLANK(OFFSET(INDIRECT(afpivot!$H$1),CELL("row",B456)-5,,)),"", GETPIVOTDATA("Sum - Download",afpivot!$A$1,"Week",OFFSET(INDIRECT(afpivot!$H$1),CELL("row",B456)-5,,)))</f>
        <v/>
      </c>
    </row>
    <row r="457" spans="2:4" x14ac:dyDescent="0.15">
      <c r="B457" s="32" t="str">
        <f ca="1">IF(ISBLANK(OFFSET(INDIRECT(afpivot!$H$1),CELL("row",B457)-5,,)),"",OFFSET(INDIRECT(afpivot!$H$1),CELL("row",B457)-5,,))</f>
        <v/>
      </c>
      <c r="C457" s="26" t="str">
        <f ca="1">IF(ISBLANK(OFFSET(INDIRECT(afpivot!$H$1),CELL("row",B457)-5,,)),"", GETPIVOTDATA("Sum - AFLaunch",afpivot!$A$1,"Week",OFFSET(INDIRECT(afpivot!$H$1),CELL("row",B457)-5,,)))</f>
        <v/>
      </c>
      <c r="D457" s="26" t="str">
        <f ca="1">IF(ISBLANK(OFFSET(INDIRECT(afpivot!$H$1),CELL("row",B457)-5,,)),"", GETPIVOTDATA("Sum - Download",afpivot!$A$1,"Week",OFFSET(INDIRECT(afpivot!$H$1),CELL("row",B457)-5,,)))</f>
        <v/>
      </c>
    </row>
    <row r="458" spans="2:4" x14ac:dyDescent="0.15">
      <c r="B458" s="32" t="str">
        <f ca="1">IF(ISBLANK(OFFSET(INDIRECT(afpivot!$H$1),CELL("row",B458)-5,,)),"",OFFSET(INDIRECT(afpivot!$H$1),CELL("row",B458)-5,,))</f>
        <v/>
      </c>
      <c r="C458" s="26" t="str">
        <f ca="1">IF(ISBLANK(OFFSET(INDIRECT(afpivot!$H$1),CELL("row",B458)-5,,)),"", GETPIVOTDATA("Sum - AFLaunch",afpivot!$A$1,"Week",OFFSET(INDIRECT(afpivot!$H$1),CELL("row",B458)-5,,)))</f>
        <v/>
      </c>
      <c r="D458" s="26" t="str">
        <f ca="1">IF(ISBLANK(OFFSET(INDIRECT(afpivot!$H$1),CELL("row",B458)-5,,)),"", GETPIVOTDATA("Sum - Download",afpivot!$A$1,"Week",OFFSET(INDIRECT(afpivot!$H$1),CELL("row",B458)-5,,)))</f>
        <v/>
      </c>
    </row>
    <row r="459" spans="2:4" x14ac:dyDescent="0.15">
      <c r="B459" s="32" t="str">
        <f ca="1">IF(ISBLANK(OFFSET(INDIRECT(afpivot!$H$1),CELL("row",B459)-5,,)),"",OFFSET(INDIRECT(afpivot!$H$1),CELL("row",B459)-5,,))</f>
        <v/>
      </c>
      <c r="C459" s="26" t="str">
        <f ca="1">IF(ISBLANK(OFFSET(INDIRECT(afpivot!$H$1),CELL("row",B459)-5,,)),"", GETPIVOTDATA("Sum - AFLaunch",afpivot!$A$1,"Week",OFFSET(INDIRECT(afpivot!$H$1),CELL("row",B459)-5,,)))</f>
        <v/>
      </c>
      <c r="D459" s="26" t="str">
        <f ca="1">IF(ISBLANK(OFFSET(INDIRECT(afpivot!$H$1),CELL("row",B459)-5,,)),"", GETPIVOTDATA("Sum - Download",afpivot!$A$1,"Week",OFFSET(INDIRECT(afpivot!$H$1),CELL("row",B459)-5,,)))</f>
        <v/>
      </c>
    </row>
    <row r="460" spans="2:4" x14ac:dyDescent="0.15">
      <c r="B460" s="32" t="str">
        <f ca="1">IF(ISBLANK(OFFSET(INDIRECT(afpivot!$H$1),CELL("row",B460)-5,,)),"",OFFSET(INDIRECT(afpivot!$H$1),CELL("row",B460)-5,,))</f>
        <v/>
      </c>
      <c r="C460" s="26" t="str">
        <f ca="1">IF(ISBLANK(OFFSET(INDIRECT(afpivot!$H$1),CELL("row",B460)-5,,)),"", GETPIVOTDATA("Sum - AFLaunch",afpivot!$A$1,"Week",OFFSET(INDIRECT(afpivot!$H$1),CELL("row",B460)-5,,)))</f>
        <v/>
      </c>
      <c r="D460" s="26" t="str">
        <f ca="1">IF(ISBLANK(OFFSET(INDIRECT(afpivot!$H$1),CELL("row",B460)-5,,)),"", GETPIVOTDATA("Sum - Download",afpivot!$A$1,"Week",OFFSET(INDIRECT(afpivot!$H$1),CELL("row",B460)-5,,)))</f>
        <v/>
      </c>
    </row>
    <row r="461" spans="2:4" x14ac:dyDescent="0.15">
      <c r="B461" s="32" t="str">
        <f ca="1">IF(ISBLANK(OFFSET(INDIRECT(afpivot!$H$1),CELL("row",B461)-5,,)),"",OFFSET(INDIRECT(afpivot!$H$1),CELL("row",B461)-5,,))</f>
        <v/>
      </c>
      <c r="C461" s="26" t="str">
        <f ca="1">IF(ISBLANK(OFFSET(INDIRECT(afpivot!$H$1),CELL("row",B461)-5,,)),"", GETPIVOTDATA("Sum - AFLaunch",afpivot!$A$1,"Week",OFFSET(INDIRECT(afpivot!$H$1),CELL("row",B461)-5,,)))</f>
        <v/>
      </c>
      <c r="D461" s="26" t="str">
        <f ca="1">IF(ISBLANK(OFFSET(INDIRECT(afpivot!$H$1),CELL("row",B461)-5,,)),"", GETPIVOTDATA("Sum - Download",afpivot!$A$1,"Week",OFFSET(INDIRECT(afpivot!$H$1),CELL("row",B461)-5,,)))</f>
        <v/>
      </c>
    </row>
    <row r="462" spans="2:4" x14ac:dyDescent="0.15">
      <c r="B462" s="32" t="str">
        <f ca="1">IF(ISBLANK(OFFSET(INDIRECT(afpivot!$H$1),CELL("row",B462)-5,,)),"",OFFSET(INDIRECT(afpivot!$H$1),CELL("row",B462)-5,,))</f>
        <v/>
      </c>
      <c r="C462" s="26" t="str">
        <f ca="1">IF(ISBLANK(OFFSET(INDIRECT(afpivot!$H$1),CELL("row",B462)-5,,)),"", GETPIVOTDATA("Sum - AFLaunch",afpivot!$A$1,"Week",OFFSET(INDIRECT(afpivot!$H$1),CELL("row",B462)-5,,)))</f>
        <v/>
      </c>
      <c r="D462" s="26" t="str">
        <f ca="1">IF(ISBLANK(OFFSET(INDIRECT(afpivot!$H$1),CELL("row",B462)-5,,)),"", GETPIVOTDATA("Sum - Download",afpivot!$A$1,"Week",OFFSET(INDIRECT(afpivot!$H$1),CELL("row",B462)-5,,)))</f>
        <v/>
      </c>
    </row>
    <row r="463" spans="2:4" x14ac:dyDescent="0.15">
      <c r="B463" s="32" t="str">
        <f ca="1">IF(ISBLANK(OFFSET(INDIRECT(afpivot!$H$1),CELL("row",B463)-5,,)),"",OFFSET(INDIRECT(afpivot!$H$1),CELL("row",B463)-5,,))</f>
        <v/>
      </c>
      <c r="C463" s="26" t="str">
        <f ca="1">IF(ISBLANK(OFFSET(INDIRECT(afpivot!$H$1),CELL("row",B463)-5,,)),"", GETPIVOTDATA("Sum - AFLaunch",afpivot!$A$1,"Week",OFFSET(INDIRECT(afpivot!$H$1),CELL("row",B463)-5,,)))</f>
        <v/>
      </c>
      <c r="D463" s="26" t="str">
        <f ca="1">IF(ISBLANK(OFFSET(INDIRECT(afpivot!$H$1),CELL("row",B463)-5,,)),"", GETPIVOTDATA("Sum - Download",afpivot!$A$1,"Week",OFFSET(INDIRECT(afpivot!$H$1),CELL("row",B463)-5,,)))</f>
        <v/>
      </c>
    </row>
    <row r="464" spans="2:4" x14ac:dyDescent="0.15">
      <c r="B464" s="32" t="str">
        <f ca="1">IF(ISBLANK(OFFSET(INDIRECT(afpivot!$H$1),CELL("row",B464)-5,,)),"",OFFSET(INDIRECT(afpivot!$H$1),CELL("row",B464)-5,,))</f>
        <v/>
      </c>
      <c r="C464" s="26" t="str">
        <f ca="1">IF(ISBLANK(OFFSET(INDIRECT(afpivot!$H$1),CELL("row",B464)-5,,)),"", GETPIVOTDATA("Sum - AFLaunch",afpivot!$A$1,"Week",OFFSET(INDIRECT(afpivot!$H$1),CELL("row",B464)-5,,)))</f>
        <v/>
      </c>
      <c r="D464" s="26" t="str">
        <f ca="1">IF(ISBLANK(OFFSET(INDIRECT(afpivot!$H$1),CELL("row",B464)-5,,)),"", GETPIVOTDATA("Sum - Download",afpivot!$A$1,"Week",OFFSET(INDIRECT(afpivot!$H$1),CELL("row",B464)-5,,)))</f>
        <v/>
      </c>
    </row>
    <row r="465" spans="2:4" x14ac:dyDescent="0.15">
      <c r="B465" s="32" t="str">
        <f ca="1">IF(ISBLANK(OFFSET(INDIRECT(afpivot!$H$1),CELL("row",B465)-5,,)),"",OFFSET(INDIRECT(afpivot!$H$1),CELL("row",B465)-5,,))</f>
        <v/>
      </c>
      <c r="C465" s="26" t="str">
        <f ca="1">IF(ISBLANK(OFFSET(INDIRECT(afpivot!$H$1),CELL("row",B465)-5,,)),"", GETPIVOTDATA("Sum - AFLaunch",afpivot!$A$1,"Week",OFFSET(INDIRECT(afpivot!$H$1),CELL("row",B465)-5,,)))</f>
        <v/>
      </c>
      <c r="D465" s="26" t="str">
        <f ca="1">IF(ISBLANK(OFFSET(INDIRECT(afpivot!$H$1),CELL("row",B465)-5,,)),"", GETPIVOTDATA("Sum - Download",afpivot!$A$1,"Week",OFFSET(INDIRECT(afpivot!$H$1),CELL("row",B465)-5,,)))</f>
        <v/>
      </c>
    </row>
    <row r="466" spans="2:4" x14ac:dyDescent="0.15">
      <c r="B466" s="32" t="str">
        <f ca="1">IF(ISBLANK(OFFSET(INDIRECT(afpivot!$H$1),CELL("row",B466)-5,,)),"",OFFSET(INDIRECT(afpivot!$H$1),CELL("row",B466)-5,,))</f>
        <v/>
      </c>
      <c r="C466" s="26" t="str">
        <f ca="1">IF(ISBLANK(OFFSET(INDIRECT(afpivot!$H$1),CELL("row",B466)-5,,)),"", GETPIVOTDATA("Sum - AFLaunch",afpivot!$A$1,"Week",OFFSET(INDIRECT(afpivot!$H$1),CELL("row",B466)-5,,)))</f>
        <v/>
      </c>
      <c r="D466" s="26" t="str">
        <f ca="1">IF(ISBLANK(OFFSET(INDIRECT(afpivot!$H$1),CELL("row",B466)-5,,)),"", GETPIVOTDATA("Sum - Download",afpivot!$A$1,"Week",OFFSET(INDIRECT(afpivot!$H$1),CELL("row",B466)-5,,)))</f>
        <v/>
      </c>
    </row>
    <row r="467" spans="2:4" x14ac:dyDescent="0.15">
      <c r="B467" s="32" t="str">
        <f ca="1">IF(ISBLANK(OFFSET(INDIRECT(afpivot!$H$1),CELL("row",B467)-5,,)),"",OFFSET(INDIRECT(afpivot!$H$1),CELL("row",B467)-5,,))</f>
        <v/>
      </c>
      <c r="C467" s="26" t="str">
        <f ca="1">IF(ISBLANK(OFFSET(INDIRECT(afpivot!$H$1),CELL("row",B467)-5,,)),"", GETPIVOTDATA("Sum - AFLaunch",afpivot!$A$1,"Week",OFFSET(INDIRECT(afpivot!$H$1),CELL("row",B467)-5,,)))</f>
        <v/>
      </c>
      <c r="D467" s="26" t="str">
        <f ca="1">IF(ISBLANK(OFFSET(INDIRECT(afpivot!$H$1),CELL("row",B467)-5,,)),"", GETPIVOTDATA("Sum - Download",afpivot!$A$1,"Week",OFFSET(INDIRECT(afpivot!$H$1),CELL("row",B467)-5,,)))</f>
        <v/>
      </c>
    </row>
    <row r="468" spans="2:4" x14ac:dyDescent="0.15">
      <c r="B468" s="32" t="str">
        <f ca="1">IF(ISBLANK(OFFSET(INDIRECT(afpivot!$H$1),CELL("row",B468)-5,,)),"",OFFSET(INDIRECT(afpivot!$H$1),CELL("row",B468)-5,,))</f>
        <v/>
      </c>
      <c r="C468" s="26" t="str">
        <f ca="1">IF(ISBLANK(OFFSET(INDIRECT(afpivot!$H$1),CELL("row",B468)-5,,)),"", GETPIVOTDATA("Sum - AFLaunch",afpivot!$A$1,"Week",OFFSET(INDIRECT(afpivot!$H$1),CELL("row",B468)-5,,)))</f>
        <v/>
      </c>
      <c r="D468" s="26" t="str">
        <f ca="1">IF(ISBLANK(OFFSET(INDIRECT(afpivot!$H$1),CELL("row",B468)-5,,)),"", GETPIVOTDATA("Sum - Download",afpivot!$A$1,"Week",OFFSET(INDIRECT(afpivot!$H$1),CELL("row",B468)-5,,)))</f>
        <v/>
      </c>
    </row>
    <row r="469" spans="2:4" x14ac:dyDescent="0.15">
      <c r="B469" s="32" t="str">
        <f ca="1">IF(ISBLANK(OFFSET(INDIRECT(afpivot!$H$1),CELL("row",B469)-5,,)),"",OFFSET(INDIRECT(afpivot!$H$1),CELL("row",B469)-5,,))</f>
        <v/>
      </c>
      <c r="C469" s="26" t="str">
        <f ca="1">IF(ISBLANK(OFFSET(INDIRECT(afpivot!$H$1),CELL("row",B469)-5,,)),"", GETPIVOTDATA("Sum - AFLaunch",afpivot!$A$1,"Week",OFFSET(INDIRECT(afpivot!$H$1),CELL("row",B469)-5,,)))</f>
        <v/>
      </c>
      <c r="D469" s="26" t="str">
        <f ca="1">IF(ISBLANK(OFFSET(INDIRECT(afpivot!$H$1),CELL("row",B469)-5,,)),"", GETPIVOTDATA("Sum - Download",afpivot!$A$1,"Week",OFFSET(INDIRECT(afpivot!$H$1),CELL("row",B469)-5,,)))</f>
        <v/>
      </c>
    </row>
    <row r="470" spans="2:4" x14ac:dyDescent="0.15">
      <c r="B470" s="32" t="str">
        <f ca="1">IF(ISBLANK(OFFSET(INDIRECT(afpivot!$H$1),CELL("row",B470)-5,,)),"",OFFSET(INDIRECT(afpivot!$H$1),CELL("row",B470)-5,,))</f>
        <v/>
      </c>
      <c r="C470" s="26" t="str">
        <f ca="1">IF(ISBLANK(OFFSET(INDIRECT(afpivot!$H$1),CELL("row",B470)-5,,)),"", GETPIVOTDATA("Sum - AFLaunch",afpivot!$A$1,"Week",OFFSET(INDIRECT(afpivot!$H$1),CELL("row",B470)-5,,)))</f>
        <v/>
      </c>
      <c r="D470" s="26" t="str">
        <f ca="1">IF(ISBLANK(OFFSET(INDIRECT(afpivot!$H$1),CELL("row",B470)-5,,)),"", GETPIVOTDATA("Sum - Download",afpivot!$A$1,"Week",OFFSET(INDIRECT(afpivot!$H$1),CELL("row",B470)-5,,)))</f>
        <v/>
      </c>
    </row>
    <row r="471" spans="2:4" x14ac:dyDescent="0.15">
      <c r="B471" s="32" t="str">
        <f ca="1">IF(ISBLANK(OFFSET(INDIRECT(afpivot!$H$1),CELL("row",B471)-5,,)),"",OFFSET(INDIRECT(afpivot!$H$1),CELL("row",B471)-5,,))</f>
        <v/>
      </c>
      <c r="C471" s="26" t="str">
        <f ca="1">IF(ISBLANK(OFFSET(INDIRECT(afpivot!$H$1),CELL("row",B471)-5,,)),"", GETPIVOTDATA("Sum - AFLaunch",afpivot!$A$1,"Week",OFFSET(INDIRECT(afpivot!$H$1),CELL("row",B471)-5,,)))</f>
        <v/>
      </c>
      <c r="D471" s="26" t="str">
        <f ca="1">IF(ISBLANK(OFFSET(INDIRECT(afpivot!$H$1),CELL("row",B471)-5,,)),"", GETPIVOTDATA("Sum - Download",afpivot!$A$1,"Week",OFFSET(INDIRECT(afpivot!$H$1),CELL("row",B471)-5,,)))</f>
        <v/>
      </c>
    </row>
    <row r="472" spans="2:4" x14ac:dyDescent="0.15">
      <c r="B472" s="32" t="str">
        <f ca="1">IF(ISBLANK(OFFSET(INDIRECT(afpivot!$H$1),CELL("row",B472)-5,,)),"",OFFSET(INDIRECT(afpivot!$H$1),CELL("row",B472)-5,,))</f>
        <v/>
      </c>
      <c r="C472" s="26" t="str">
        <f ca="1">IF(ISBLANK(OFFSET(INDIRECT(afpivot!$H$1),CELL("row",B472)-5,,)),"", GETPIVOTDATA("Sum - AFLaunch",afpivot!$A$1,"Week",OFFSET(INDIRECT(afpivot!$H$1),CELL("row",B472)-5,,)))</f>
        <v/>
      </c>
      <c r="D472" s="26" t="str">
        <f ca="1">IF(ISBLANK(OFFSET(INDIRECT(afpivot!$H$1),CELL("row",B472)-5,,)),"", GETPIVOTDATA("Sum - Download",afpivot!$A$1,"Week",OFFSET(INDIRECT(afpivot!$H$1),CELL("row",B472)-5,,)))</f>
        <v/>
      </c>
    </row>
    <row r="473" spans="2:4" x14ac:dyDescent="0.15">
      <c r="B473" s="32" t="str">
        <f ca="1">IF(ISBLANK(OFFSET(INDIRECT(afpivot!$H$1),CELL("row",B473)-5,,)),"",OFFSET(INDIRECT(afpivot!$H$1),CELL("row",B473)-5,,))</f>
        <v/>
      </c>
      <c r="C473" s="26" t="str">
        <f ca="1">IF(ISBLANK(OFFSET(INDIRECT(afpivot!$H$1),CELL("row",B473)-5,,)),"", GETPIVOTDATA("Sum - AFLaunch",afpivot!$A$1,"Week",OFFSET(INDIRECT(afpivot!$H$1),CELL("row",B473)-5,,)))</f>
        <v/>
      </c>
      <c r="D473" s="26" t="str">
        <f ca="1">IF(ISBLANK(OFFSET(INDIRECT(afpivot!$H$1),CELL("row",B473)-5,,)),"", GETPIVOTDATA("Sum - Download",afpivot!$A$1,"Week",OFFSET(INDIRECT(afpivot!$H$1),CELL("row",B473)-5,,)))</f>
        <v/>
      </c>
    </row>
    <row r="474" spans="2:4" x14ac:dyDescent="0.15">
      <c r="B474" s="32" t="str">
        <f ca="1">IF(ISBLANK(OFFSET(INDIRECT(afpivot!$H$1),CELL("row",B474)-5,,)),"",OFFSET(INDIRECT(afpivot!$H$1),CELL("row",B474)-5,,))</f>
        <v/>
      </c>
      <c r="C474" s="26" t="str">
        <f ca="1">IF(ISBLANK(OFFSET(INDIRECT(afpivot!$H$1),CELL("row",B474)-5,,)),"", GETPIVOTDATA("Sum - AFLaunch",afpivot!$A$1,"Week",OFFSET(INDIRECT(afpivot!$H$1),CELL("row",B474)-5,,)))</f>
        <v/>
      </c>
      <c r="D474" s="26" t="str">
        <f ca="1">IF(ISBLANK(OFFSET(INDIRECT(afpivot!$H$1),CELL("row",B474)-5,,)),"", GETPIVOTDATA("Sum - Download",afpivot!$A$1,"Week",OFFSET(INDIRECT(afpivot!$H$1),CELL("row",B474)-5,,)))</f>
        <v/>
      </c>
    </row>
    <row r="475" spans="2:4" x14ac:dyDescent="0.15">
      <c r="B475" s="32" t="str">
        <f ca="1">IF(ISBLANK(OFFSET(INDIRECT(afpivot!$H$1),CELL("row",B475)-5,,)),"",OFFSET(INDIRECT(afpivot!$H$1),CELL("row",B475)-5,,))</f>
        <v/>
      </c>
      <c r="C475" s="26" t="str">
        <f ca="1">IF(ISBLANK(OFFSET(INDIRECT(afpivot!$H$1),CELL("row",B475)-5,,)),"", GETPIVOTDATA("Sum - AFLaunch",afpivot!$A$1,"Week",OFFSET(INDIRECT(afpivot!$H$1),CELL("row",B475)-5,,)))</f>
        <v/>
      </c>
      <c r="D475" s="26" t="str">
        <f ca="1">IF(ISBLANK(OFFSET(INDIRECT(afpivot!$H$1),CELL("row",B475)-5,,)),"", GETPIVOTDATA("Sum - Download",afpivot!$A$1,"Week",OFFSET(INDIRECT(afpivot!$H$1),CELL("row",B475)-5,,)))</f>
        <v/>
      </c>
    </row>
    <row r="476" spans="2:4" x14ac:dyDescent="0.15">
      <c r="B476" s="32" t="str">
        <f ca="1">IF(ISBLANK(OFFSET(INDIRECT(afpivot!$H$1),CELL("row",B476)-5,,)),"",OFFSET(INDIRECT(afpivot!$H$1),CELL("row",B476)-5,,))</f>
        <v/>
      </c>
      <c r="C476" s="26" t="str">
        <f ca="1">IF(ISBLANK(OFFSET(INDIRECT(afpivot!$H$1),CELL("row",B476)-5,,)),"", GETPIVOTDATA("Sum - AFLaunch",afpivot!$A$1,"Week",OFFSET(INDIRECT(afpivot!$H$1),CELL("row",B476)-5,,)))</f>
        <v/>
      </c>
      <c r="D476" s="26" t="str">
        <f ca="1">IF(ISBLANK(OFFSET(INDIRECT(afpivot!$H$1),CELL("row",B476)-5,,)),"", GETPIVOTDATA("Sum - Download",afpivot!$A$1,"Week",OFFSET(INDIRECT(afpivot!$H$1),CELL("row",B476)-5,,)))</f>
        <v/>
      </c>
    </row>
    <row r="477" spans="2:4" x14ac:dyDescent="0.15">
      <c r="B477" s="32" t="str">
        <f ca="1">IF(ISBLANK(OFFSET(INDIRECT(afpivot!$H$1),CELL("row",B477)-5,,)),"",OFFSET(INDIRECT(afpivot!$H$1),CELL("row",B477)-5,,))</f>
        <v/>
      </c>
      <c r="C477" s="26" t="str">
        <f ca="1">IF(ISBLANK(OFFSET(INDIRECT(afpivot!$H$1),CELL("row",B477)-5,,)),"", GETPIVOTDATA("Sum - AFLaunch",afpivot!$A$1,"Week",OFFSET(INDIRECT(afpivot!$H$1),CELL("row",B477)-5,,)))</f>
        <v/>
      </c>
      <c r="D477" s="26" t="str">
        <f ca="1">IF(ISBLANK(OFFSET(INDIRECT(afpivot!$H$1),CELL("row",B477)-5,,)),"", GETPIVOTDATA("Sum - Download",afpivot!$A$1,"Week",OFFSET(INDIRECT(afpivot!$H$1),CELL("row",B477)-5,,)))</f>
        <v/>
      </c>
    </row>
    <row r="478" spans="2:4" x14ac:dyDescent="0.15">
      <c r="B478" s="32" t="str">
        <f ca="1">IF(ISBLANK(OFFSET(INDIRECT(afpivot!$H$1),CELL("row",B478)-5,,)),"",OFFSET(INDIRECT(afpivot!$H$1),CELL("row",B478)-5,,))</f>
        <v/>
      </c>
      <c r="C478" s="26" t="str">
        <f ca="1">IF(ISBLANK(OFFSET(INDIRECT(afpivot!$H$1),CELL("row",B478)-5,,)),"", GETPIVOTDATA("Sum - AFLaunch",afpivot!$A$1,"Week",OFFSET(INDIRECT(afpivot!$H$1),CELL("row",B478)-5,,)))</f>
        <v/>
      </c>
      <c r="D478" s="26" t="str">
        <f ca="1">IF(ISBLANK(OFFSET(INDIRECT(afpivot!$H$1),CELL("row",B478)-5,,)),"", GETPIVOTDATA("Sum - Download",afpivot!$A$1,"Week",OFFSET(INDIRECT(afpivot!$H$1),CELL("row",B478)-5,,)))</f>
        <v/>
      </c>
    </row>
    <row r="479" spans="2:4" x14ac:dyDescent="0.15">
      <c r="B479" s="32" t="str">
        <f ca="1">IF(ISBLANK(OFFSET(INDIRECT(afpivot!$H$1),CELL("row",B479)-5,,)),"",OFFSET(INDIRECT(afpivot!$H$1),CELL("row",B479)-5,,))</f>
        <v/>
      </c>
      <c r="C479" s="26" t="str">
        <f ca="1">IF(ISBLANK(OFFSET(INDIRECT(afpivot!$H$1),CELL("row",B479)-5,,)),"", GETPIVOTDATA("Sum - AFLaunch",afpivot!$A$1,"Week",OFFSET(INDIRECT(afpivot!$H$1),CELL("row",B479)-5,,)))</f>
        <v/>
      </c>
      <c r="D479" s="26" t="str">
        <f ca="1">IF(ISBLANK(OFFSET(INDIRECT(afpivot!$H$1),CELL("row",B479)-5,,)),"", GETPIVOTDATA("Sum - Download",afpivot!$A$1,"Week",OFFSET(INDIRECT(afpivot!$H$1),CELL("row",B479)-5,,)))</f>
        <v/>
      </c>
    </row>
    <row r="480" spans="2:4" x14ac:dyDescent="0.15">
      <c r="B480" s="32" t="str">
        <f ca="1">IF(ISBLANK(OFFSET(INDIRECT(afpivot!$H$1),CELL("row",B480)-5,,)),"",OFFSET(INDIRECT(afpivot!$H$1),CELL("row",B480)-5,,))</f>
        <v/>
      </c>
      <c r="C480" s="26" t="str">
        <f ca="1">IF(ISBLANK(OFFSET(INDIRECT(afpivot!$H$1),CELL("row",B480)-5,,)),"", GETPIVOTDATA("Sum - AFLaunch",afpivot!$A$1,"Week",OFFSET(INDIRECT(afpivot!$H$1),CELL("row",B480)-5,,)))</f>
        <v/>
      </c>
      <c r="D480" s="26" t="str">
        <f ca="1">IF(ISBLANK(OFFSET(INDIRECT(afpivot!$H$1),CELL("row",B480)-5,,)),"", GETPIVOTDATA("Sum - Download",afpivot!$A$1,"Week",OFFSET(INDIRECT(afpivot!$H$1),CELL("row",B480)-5,,)))</f>
        <v/>
      </c>
    </row>
    <row r="481" spans="2:4" x14ac:dyDescent="0.15">
      <c r="B481" s="32" t="str">
        <f ca="1">IF(ISBLANK(OFFSET(INDIRECT(afpivot!$H$1),CELL("row",B481)-5,,)),"",OFFSET(INDIRECT(afpivot!$H$1),CELL("row",B481)-5,,))</f>
        <v/>
      </c>
      <c r="C481" s="26" t="str">
        <f ca="1">IF(ISBLANK(OFFSET(INDIRECT(afpivot!$H$1),CELL("row",B481)-5,,)),"", GETPIVOTDATA("Sum - AFLaunch",afpivot!$A$1,"Week",OFFSET(INDIRECT(afpivot!$H$1),CELL("row",B481)-5,,)))</f>
        <v/>
      </c>
      <c r="D481" s="26" t="str">
        <f ca="1">IF(ISBLANK(OFFSET(INDIRECT(afpivot!$H$1),CELL("row",B481)-5,,)),"", GETPIVOTDATA("Sum - Download",afpivot!$A$1,"Week",OFFSET(INDIRECT(afpivot!$H$1),CELL("row",B481)-5,,)))</f>
        <v/>
      </c>
    </row>
    <row r="482" spans="2:4" x14ac:dyDescent="0.15">
      <c r="B482" s="32" t="str">
        <f ca="1">IF(ISBLANK(OFFSET(INDIRECT(afpivot!$H$1),CELL("row",B482)-5,,)),"",OFFSET(INDIRECT(afpivot!$H$1),CELL("row",B482)-5,,))</f>
        <v/>
      </c>
      <c r="C482" s="26" t="str">
        <f ca="1">IF(ISBLANK(OFFSET(INDIRECT(afpivot!$H$1),CELL("row",B482)-5,,)),"", GETPIVOTDATA("Sum - AFLaunch",afpivot!$A$1,"Week",OFFSET(INDIRECT(afpivot!$H$1),CELL("row",B482)-5,,)))</f>
        <v/>
      </c>
      <c r="D482" s="26" t="str">
        <f ca="1">IF(ISBLANK(OFFSET(INDIRECT(afpivot!$H$1),CELL("row",B482)-5,,)),"", GETPIVOTDATA("Sum - Download",afpivot!$A$1,"Week",OFFSET(INDIRECT(afpivot!$H$1),CELL("row",B482)-5,,)))</f>
        <v/>
      </c>
    </row>
    <row r="483" spans="2:4" x14ac:dyDescent="0.15">
      <c r="B483" s="32" t="str">
        <f ca="1">IF(ISBLANK(OFFSET(INDIRECT(afpivot!$H$1),CELL("row",B483)-5,,)),"",OFFSET(INDIRECT(afpivot!$H$1),CELL("row",B483)-5,,))</f>
        <v/>
      </c>
      <c r="C483" s="26" t="str">
        <f ca="1">IF(ISBLANK(OFFSET(INDIRECT(afpivot!$H$1),CELL("row",B483)-5,,)),"", GETPIVOTDATA("Sum - AFLaunch",afpivot!$A$1,"Week",OFFSET(INDIRECT(afpivot!$H$1),CELL("row",B483)-5,,)))</f>
        <v/>
      </c>
      <c r="D483" s="26" t="str">
        <f ca="1">IF(ISBLANK(OFFSET(INDIRECT(afpivot!$H$1),CELL("row",B483)-5,,)),"", GETPIVOTDATA("Sum - Download",afpivot!$A$1,"Week",OFFSET(INDIRECT(afpivot!$H$1),CELL("row",B483)-5,,)))</f>
        <v/>
      </c>
    </row>
    <row r="484" spans="2:4" x14ac:dyDescent="0.15">
      <c r="B484" s="32" t="str">
        <f ca="1">IF(ISBLANK(OFFSET(INDIRECT(afpivot!$H$1),CELL("row",B484)-5,,)),"",OFFSET(INDIRECT(afpivot!$H$1),CELL("row",B484)-5,,))</f>
        <v/>
      </c>
      <c r="C484" s="26" t="str">
        <f ca="1">IF(ISBLANK(OFFSET(INDIRECT(afpivot!$H$1),CELL("row",B484)-5,,)),"", GETPIVOTDATA("Sum - AFLaunch",afpivot!$A$1,"Week",OFFSET(INDIRECT(afpivot!$H$1),CELL("row",B484)-5,,)))</f>
        <v/>
      </c>
      <c r="D484" s="26" t="str">
        <f ca="1">IF(ISBLANK(OFFSET(INDIRECT(afpivot!$H$1),CELL("row",B484)-5,,)),"", GETPIVOTDATA("Sum - Download",afpivot!$A$1,"Week",OFFSET(INDIRECT(afpivot!$H$1),CELL("row",B484)-5,,)))</f>
        <v/>
      </c>
    </row>
    <row r="485" spans="2:4" x14ac:dyDescent="0.15">
      <c r="B485" s="32" t="str">
        <f ca="1">IF(ISBLANK(OFFSET(INDIRECT(afpivot!$H$1),CELL("row",B485)-5,,)),"",OFFSET(INDIRECT(afpivot!$H$1),CELL("row",B485)-5,,))</f>
        <v/>
      </c>
      <c r="C485" s="26" t="str">
        <f ca="1">IF(ISBLANK(OFFSET(INDIRECT(afpivot!$H$1),CELL("row",B485)-5,,)),"", GETPIVOTDATA("Sum - AFLaunch",afpivot!$A$1,"Week",OFFSET(INDIRECT(afpivot!$H$1),CELL("row",B485)-5,,)))</f>
        <v/>
      </c>
      <c r="D485" s="26" t="str">
        <f ca="1">IF(ISBLANK(OFFSET(INDIRECT(afpivot!$H$1),CELL("row",B485)-5,,)),"", GETPIVOTDATA("Sum - Download",afpivot!$A$1,"Week",OFFSET(INDIRECT(afpivot!$H$1),CELL("row",B485)-5,,)))</f>
        <v/>
      </c>
    </row>
    <row r="486" spans="2:4" x14ac:dyDescent="0.15">
      <c r="B486" s="32" t="str">
        <f ca="1">IF(ISBLANK(OFFSET(INDIRECT(afpivot!$H$1),CELL("row",B486)-5,,)),"",OFFSET(INDIRECT(afpivot!$H$1),CELL("row",B486)-5,,))</f>
        <v/>
      </c>
      <c r="C486" s="26" t="str">
        <f ca="1">IF(ISBLANK(OFFSET(INDIRECT(afpivot!$H$1),CELL("row",B486)-5,,)),"", GETPIVOTDATA("Sum - AFLaunch",afpivot!$A$1,"Week",OFFSET(INDIRECT(afpivot!$H$1),CELL("row",B486)-5,,)))</f>
        <v/>
      </c>
      <c r="D486" s="26" t="str">
        <f ca="1">IF(ISBLANK(OFFSET(INDIRECT(afpivot!$H$1),CELL("row",B486)-5,,)),"", GETPIVOTDATA("Sum - Download",afpivot!$A$1,"Week",OFFSET(INDIRECT(afpivot!$H$1),CELL("row",B486)-5,,)))</f>
        <v/>
      </c>
    </row>
    <row r="487" spans="2:4" x14ac:dyDescent="0.15">
      <c r="B487" s="32" t="str">
        <f ca="1">IF(ISBLANK(OFFSET(INDIRECT(afpivot!$H$1),CELL("row",B487)-5,,)),"",OFFSET(INDIRECT(afpivot!$H$1),CELL("row",B487)-5,,))</f>
        <v/>
      </c>
      <c r="C487" s="26" t="str">
        <f ca="1">IF(ISBLANK(OFFSET(INDIRECT(afpivot!$H$1),CELL("row",B487)-5,,)),"", GETPIVOTDATA("Sum - AFLaunch",afpivot!$A$1,"Week",OFFSET(INDIRECT(afpivot!$H$1),CELL("row",B487)-5,,)))</f>
        <v/>
      </c>
      <c r="D487" s="26" t="str">
        <f ca="1">IF(ISBLANK(OFFSET(INDIRECT(afpivot!$H$1),CELL("row",B487)-5,,)),"", GETPIVOTDATA("Sum - Download",afpivot!$A$1,"Week",OFFSET(INDIRECT(afpivot!$H$1),CELL("row",B487)-5,,)))</f>
        <v/>
      </c>
    </row>
    <row r="488" spans="2:4" x14ac:dyDescent="0.15">
      <c r="B488" s="32" t="str">
        <f ca="1">IF(ISBLANK(OFFSET(INDIRECT(afpivot!$H$1),CELL("row",B488)-5,,)),"",OFFSET(INDIRECT(afpivot!$H$1),CELL("row",B488)-5,,))</f>
        <v/>
      </c>
      <c r="C488" s="26" t="str">
        <f ca="1">IF(ISBLANK(OFFSET(INDIRECT(afpivot!$H$1),CELL("row",B488)-5,,)),"", GETPIVOTDATA("Sum - AFLaunch",afpivot!$A$1,"Week",OFFSET(INDIRECT(afpivot!$H$1),CELL("row",B488)-5,,)))</f>
        <v/>
      </c>
      <c r="D488" s="26" t="str">
        <f ca="1">IF(ISBLANK(OFFSET(INDIRECT(afpivot!$H$1),CELL("row",B488)-5,,)),"", GETPIVOTDATA("Sum - Download",afpivot!$A$1,"Week",OFFSET(INDIRECT(afpivot!$H$1),CELL("row",B488)-5,,)))</f>
        <v/>
      </c>
    </row>
    <row r="489" spans="2:4" x14ac:dyDescent="0.15">
      <c r="B489" s="32" t="str">
        <f ca="1">IF(ISBLANK(OFFSET(INDIRECT(afpivot!$H$1),CELL("row",B489)-5,,)),"",OFFSET(INDIRECT(afpivot!$H$1),CELL("row",B489)-5,,))</f>
        <v/>
      </c>
      <c r="C489" s="26" t="str">
        <f ca="1">IF(ISBLANK(OFFSET(INDIRECT(afpivot!$H$1),CELL("row",B489)-5,,)),"", GETPIVOTDATA("Sum - AFLaunch",afpivot!$A$1,"Week",OFFSET(INDIRECT(afpivot!$H$1),CELL("row",B489)-5,,)))</f>
        <v/>
      </c>
      <c r="D489" s="26" t="str">
        <f ca="1">IF(ISBLANK(OFFSET(INDIRECT(afpivot!$H$1),CELL("row",B489)-5,,)),"", GETPIVOTDATA("Sum - Download",afpivot!$A$1,"Week",OFFSET(INDIRECT(afpivot!$H$1),CELL("row",B489)-5,,)))</f>
        <v/>
      </c>
    </row>
    <row r="490" spans="2:4" x14ac:dyDescent="0.15">
      <c r="B490" s="32" t="str">
        <f ca="1">IF(ISBLANK(OFFSET(INDIRECT(afpivot!$H$1),CELL("row",B490)-5,,)),"",OFFSET(INDIRECT(afpivot!$H$1),CELL("row",B490)-5,,))</f>
        <v/>
      </c>
      <c r="C490" s="26" t="str">
        <f ca="1">IF(ISBLANK(OFFSET(INDIRECT(afpivot!$H$1),CELL("row",B490)-5,,)),"", GETPIVOTDATA("Sum - AFLaunch",afpivot!$A$1,"Week",OFFSET(INDIRECT(afpivot!$H$1),CELL("row",B490)-5,,)))</f>
        <v/>
      </c>
      <c r="D490" s="26" t="str">
        <f ca="1">IF(ISBLANK(OFFSET(INDIRECT(afpivot!$H$1),CELL("row",B490)-5,,)),"", GETPIVOTDATA("Sum - Download",afpivot!$A$1,"Week",OFFSET(INDIRECT(afpivot!$H$1),CELL("row",B490)-5,,)))</f>
        <v/>
      </c>
    </row>
    <row r="491" spans="2:4" x14ac:dyDescent="0.15">
      <c r="B491" s="32" t="str">
        <f ca="1">IF(ISBLANK(OFFSET(INDIRECT(afpivot!$H$1),CELL("row",B491)-5,,)),"",OFFSET(INDIRECT(afpivot!$H$1),CELL("row",B491)-5,,))</f>
        <v/>
      </c>
      <c r="C491" s="26" t="str">
        <f ca="1">IF(ISBLANK(OFFSET(INDIRECT(afpivot!$H$1),CELL("row",B491)-5,,)),"", GETPIVOTDATA("Sum - AFLaunch",afpivot!$A$1,"Week",OFFSET(INDIRECT(afpivot!$H$1),CELL("row",B491)-5,,)))</f>
        <v/>
      </c>
      <c r="D491" s="26" t="str">
        <f ca="1">IF(ISBLANK(OFFSET(INDIRECT(afpivot!$H$1),CELL("row",B491)-5,,)),"", GETPIVOTDATA("Sum - Download",afpivot!$A$1,"Week",OFFSET(INDIRECT(afpivot!$H$1),CELL("row",B491)-5,,)))</f>
        <v/>
      </c>
    </row>
    <row r="492" spans="2:4" x14ac:dyDescent="0.15">
      <c r="B492" s="32" t="str">
        <f ca="1">IF(ISBLANK(OFFSET(INDIRECT(afpivot!$H$1),CELL("row",B492)-5,,)),"",OFFSET(INDIRECT(afpivot!$H$1),CELL("row",B492)-5,,))</f>
        <v/>
      </c>
      <c r="C492" s="26" t="str">
        <f ca="1">IF(ISBLANK(OFFSET(INDIRECT(afpivot!$H$1),CELL("row",B492)-5,,)),"", GETPIVOTDATA("Sum - AFLaunch",afpivot!$A$1,"Week",OFFSET(INDIRECT(afpivot!$H$1),CELL("row",B492)-5,,)))</f>
        <v/>
      </c>
      <c r="D492" s="26" t="str">
        <f ca="1">IF(ISBLANK(OFFSET(INDIRECT(afpivot!$H$1),CELL("row",B492)-5,,)),"", GETPIVOTDATA("Sum - Download",afpivot!$A$1,"Week",OFFSET(INDIRECT(afpivot!$H$1),CELL("row",B492)-5,,)))</f>
        <v/>
      </c>
    </row>
    <row r="493" spans="2:4" x14ac:dyDescent="0.15">
      <c r="B493" s="32" t="str">
        <f ca="1">IF(ISBLANK(OFFSET(INDIRECT(afpivot!$H$1),CELL("row",B493)-5,,)),"",OFFSET(INDIRECT(afpivot!$H$1),CELL("row",B493)-5,,))</f>
        <v/>
      </c>
      <c r="C493" s="26" t="str">
        <f ca="1">IF(ISBLANK(OFFSET(INDIRECT(afpivot!$H$1),CELL("row",B493)-5,,)),"", GETPIVOTDATA("Sum - AFLaunch",afpivot!$A$1,"Week",OFFSET(INDIRECT(afpivot!$H$1),CELL("row",B493)-5,,)))</f>
        <v/>
      </c>
      <c r="D493" s="26" t="str">
        <f ca="1">IF(ISBLANK(OFFSET(INDIRECT(afpivot!$H$1),CELL("row",B493)-5,,)),"", GETPIVOTDATA("Sum - Download",afpivot!$A$1,"Week",OFFSET(INDIRECT(afpivot!$H$1),CELL("row",B493)-5,,)))</f>
        <v/>
      </c>
    </row>
    <row r="494" spans="2:4" x14ac:dyDescent="0.15">
      <c r="B494" s="32" t="str">
        <f ca="1">IF(ISBLANK(OFFSET(INDIRECT(afpivot!$H$1),CELL("row",B494)-5,,)),"",OFFSET(INDIRECT(afpivot!$H$1),CELL("row",B494)-5,,))</f>
        <v/>
      </c>
      <c r="C494" s="26" t="str">
        <f ca="1">IF(ISBLANK(OFFSET(INDIRECT(afpivot!$H$1),CELL("row",B494)-5,,)),"", GETPIVOTDATA("Sum - AFLaunch",afpivot!$A$1,"Week",OFFSET(INDIRECT(afpivot!$H$1),CELL("row",B494)-5,,)))</f>
        <v/>
      </c>
      <c r="D494" s="26" t="str">
        <f ca="1">IF(ISBLANK(OFFSET(INDIRECT(afpivot!$H$1),CELL("row",B494)-5,,)),"", GETPIVOTDATA("Sum - Download",afpivot!$A$1,"Week",OFFSET(INDIRECT(afpivot!$H$1),CELL("row",B494)-5,,)))</f>
        <v/>
      </c>
    </row>
    <row r="495" spans="2:4" x14ac:dyDescent="0.15">
      <c r="B495" s="32" t="str">
        <f ca="1">IF(ISBLANK(OFFSET(INDIRECT(afpivot!$H$1),CELL("row",B495)-5,,)),"",OFFSET(INDIRECT(afpivot!$H$1),CELL("row",B495)-5,,))</f>
        <v/>
      </c>
      <c r="C495" s="26" t="str">
        <f ca="1">IF(ISBLANK(OFFSET(INDIRECT(afpivot!$H$1),CELL("row",B495)-5,,)),"", GETPIVOTDATA("Sum - AFLaunch",afpivot!$A$1,"Week",OFFSET(INDIRECT(afpivot!$H$1),CELL("row",B495)-5,,)))</f>
        <v/>
      </c>
      <c r="D495" s="26" t="str">
        <f ca="1">IF(ISBLANK(OFFSET(INDIRECT(afpivot!$H$1),CELL("row",B495)-5,,)),"", GETPIVOTDATA("Sum - Download",afpivot!$A$1,"Week",OFFSET(INDIRECT(afpivot!$H$1),CELL("row",B495)-5,,)))</f>
        <v/>
      </c>
    </row>
    <row r="496" spans="2:4" x14ac:dyDescent="0.15">
      <c r="B496" s="32" t="str">
        <f ca="1">IF(ISBLANK(OFFSET(INDIRECT(afpivot!$H$1),CELL("row",B496)-5,,)),"",OFFSET(INDIRECT(afpivot!$H$1),CELL("row",B496)-5,,))</f>
        <v/>
      </c>
      <c r="C496" s="26" t="str">
        <f ca="1">IF(ISBLANK(OFFSET(INDIRECT(afpivot!$H$1),CELL("row",B496)-5,,)),"", GETPIVOTDATA("Sum - AFLaunch",afpivot!$A$1,"Week",OFFSET(INDIRECT(afpivot!$H$1),CELL("row",B496)-5,,)))</f>
        <v/>
      </c>
      <c r="D496" s="26" t="str">
        <f ca="1">IF(ISBLANK(OFFSET(INDIRECT(afpivot!$H$1),CELL("row",B496)-5,,)),"", GETPIVOTDATA("Sum - Download",afpivot!$A$1,"Week",OFFSET(INDIRECT(afpivot!$H$1),CELL("row",B496)-5,,)))</f>
        <v/>
      </c>
    </row>
    <row r="497" spans="2:4" x14ac:dyDescent="0.15">
      <c r="B497" s="32" t="str">
        <f ca="1">IF(ISBLANK(OFFSET(INDIRECT(afpivot!$H$1),CELL("row",B497)-5,,)),"",OFFSET(INDIRECT(afpivot!$H$1),CELL("row",B497)-5,,))</f>
        <v/>
      </c>
      <c r="C497" s="26" t="str">
        <f ca="1">IF(ISBLANK(OFFSET(INDIRECT(afpivot!$H$1),CELL("row",B497)-5,,)),"", GETPIVOTDATA("Sum - AFLaunch",afpivot!$A$1,"Week",OFFSET(INDIRECT(afpivot!$H$1),CELL("row",B497)-5,,)))</f>
        <v/>
      </c>
      <c r="D497" s="26" t="str">
        <f ca="1">IF(ISBLANK(OFFSET(INDIRECT(afpivot!$H$1),CELL("row",B497)-5,,)),"", GETPIVOTDATA("Sum - Download",afpivot!$A$1,"Week",OFFSET(INDIRECT(afpivot!$H$1),CELL("row",B497)-5,,)))</f>
        <v/>
      </c>
    </row>
    <row r="498" spans="2:4" x14ac:dyDescent="0.15">
      <c r="B498" s="32" t="str">
        <f ca="1">IF(ISBLANK(OFFSET(INDIRECT(afpivot!$H$1),CELL("row",B498)-5,,)),"",OFFSET(INDIRECT(afpivot!$H$1),CELL("row",B498)-5,,))</f>
        <v/>
      </c>
      <c r="C498" s="26" t="str">
        <f ca="1">IF(ISBLANK(OFFSET(INDIRECT(afpivot!$H$1),CELL("row",B498)-5,,)),"", GETPIVOTDATA("Sum - AFLaunch",afpivot!$A$1,"Week",OFFSET(INDIRECT(afpivot!$H$1),CELL("row",B498)-5,,)))</f>
        <v/>
      </c>
      <c r="D498" s="26" t="str">
        <f ca="1">IF(ISBLANK(OFFSET(INDIRECT(afpivot!$H$1),CELL("row",B498)-5,,)),"", GETPIVOTDATA("Sum - Download",afpivot!$A$1,"Week",OFFSET(INDIRECT(afpivot!$H$1),CELL("row",B498)-5,,)))</f>
        <v/>
      </c>
    </row>
    <row r="499" spans="2:4" x14ac:dyDescent="0.15">
      <c r="B499" s="32" t="str">
        <f ca="1">IF(ISBLANK(OFFSET(INDIRECT(afpivot!$H$1),CELL("row",B499)-5,,)),"",OFFSET(INDIRECT(afpivot!$H$1),CELL("row",B499)-5,,))</f>
        <v/>
      </c>
      <c r="C499" s="26" t="str">
        <f ca="1">IF(ISBLANK(OFFSET(INDIRECT(afpivot!$H$1),CELL("row",B499)-5,,)),"", GETPIVOTDATA("Sum - AFLaunch",afpivot!$A$1,"Week",OFFSET(INDIRECT(afpivot!$H$1),CELL("row",B499)-5,,)))</f>
        <v/>
      </c>
      <c r="D499" s="26" t="str">
        <f ca="1">IF(ISBLANK(OFFSET(INDIRECT(afpivot!$H$1),CELL("row",B499)-5,,)),"", GETPIVOTDATA("Sum - Download",afpivot!$A$1,"Week",OFFSET(INDIRECT(afpivot!$H$1),CELL("row",B499)-5,,)))</f>
        <v/>
      </c>
    </row>
    <row r="500" spans="2:4" x14ac:dyDescent="0.15">
      <c r="B500" s="32" t="str">
        <f ca="1">IF(ISBLANK(OFFSET(INDIRECT(afpivot!$H$1),CELL("row",B500)-5,,)),"",OFFSET(INDIRECT(afpivot!$H$1),CELL("row",B500)-5,,))</f>
        <v/>
      </c>
      <c r="C500" s="26" t="str">
        <f ca="1">IF(ISBLANK(OFFSET(INDIRECT(afpivot!$H$1),CELL("row",B500)-5,,)),"", GETPIVOTDATA("Sum - AFLaunch",afpivot!$A$1,"Week",OFFSET(INDIRECT(afpivot!$H$1),CELL("row",B500)-5,,)))</f>
        <v/>
      </c>
      <c r="D500" s="26" t="str">
        <f ca="1">IF(ISBLANK(OFFSET(INDIRECT(afpivot!$H$1),CELL("row",B500)-5,,)),"", GETPIVOTDATA("Sum - Download",afpivot!$A$1,"Week",OFFSET(INDIRECT(afpivot!$H$1),CELL("row",B500)-5,,)))</f>
        <v/>
      </c>
    </row>
    <row r="501" spans="2:4" x14ac:dyDescent="0.15">
      <c r="B501" s="32" t="str">
        <f ca="1">IF(ISBLANK(OFFSET(INDIRECT(afpivot!$H$1),CELL("row",B501)-5,,)),"",OFFSET(INDIRECT(afpivot!$H$1),CELL("row",B501)-5,,))</f>
        <v/>
      </c>
      <c r="C501" s="26" t="str">
        <f ca="1">IF(ISBLANK(OFFSET(INDIRECT(afpivot!$H$1),CELL("row",B501)-5,,)),"", GETPIVOTDATA("Sum - AFLaunch",afpivot!$A$1,"Week",OFFSET(INDIRECT(afpivot!$H$1),CELL("row",B501)-5,,)))</f>
        <v/>
      </c>
      <c r="D501" s="26" t="str">
        <f ca="1">IF(ISBLANK(OFFSET(INDIRECT(afpivot!$H$1),CELL("row",B501)-5,,)),"", GETPIVOTDATA("Sum - Download",afpivot!$A$1,"Week",OFFSET(INDIRECT(afpivot!$H$1),CELL("row",B501)-5,,)))</f>
        <v/>
      </c>
    </row>
    <row r="502" spans="2:4" x14ac:dyDescent="0.15">
      <c r="B502" s="32" t="str">
        <f ca="1">IF(ISBLANK(OFFSET(INDIRECT(afpivot!$H$1),CELL("row",B502)-5,,)),"",OFFSET(INDIRECT(afpivot!$H$1),CELL("row",B502)-5,,))</f>
        <v/>
      </c>
      <c r="C502" s="26" t="str">
        <f ca="1">IF(ISBLANK(OFFSET(INDIRECT(afpivot!$H$1),CELL("row",B502)-5,,)),"", GETPIVOTDATA("Sum - AFLaunch",afpivot!$A$1,"Week",OFFSET(INDIRECT(afpivot!$H$1),CELL("row",B502)-5,,)))</f>
        <v/>
      </c>
      <c r="D502" s="26" t="str">
        <f ca="1">IF(ISBLANK(OFFSET(INDIRECT(afpivot!$H$1),CELL("row",B502)-5,,)),"", GETPIVOTDATA("Sum - Download",afpivot!$A$1,"Week",OFFSET(INDIRECT(afpivot!$H$1),CELL("row",B502)-5,,)))</f>
        <v/>
      </c>
    </row>
    <row r="503" spans="2:4" x14ac:dyDescent="0.15">
      <c r="B503" s="32" t="str">
        <f ca="1">IF(ISBLANK(OFFSET(INDIRECT(afpivot!$H$1),CELL("row",B503)-5,,)),"",OFFSET(INDIRECT(afpivot!$H$1),CELL("row",B503)-5,,))</f>
        <v/>
      </c>
      <c r="C503" s="26" t="str">
        <f ca="1">IF(ISBLANK(OFFSET(INDIRECT(afpivot!$H$1),CELL("row",B503)-5,,)),"", GETPIVOTDATA("Sum - AFLaunch",afpivot!$A$1,"Week",OFFSET(INDIRECT(afpivot!$H$1),CELL("row",B503)-5,,)))</f>
        <v/>
      </c>
      <c r="D503" s="26" t="str">
        <f ca="1">IF(ISBLANK(OFFSET(INDIRECT(afpivot!$H$1),CELL("row",B503)-5,,)),"", GETPIVOTDATA("Sum - Download",afpivot!$A$1,"Week",OFFSET(INDIRECT(afpivot!$H$1),CELL("row",B503)-5,,)))</f>
        <v/>
      </c>
    </row>
    <row r="504" spans="2:4" x14ac:dyDescent="0.15">
      <c r="B504" s="32" t="str">
        <f ca="1">IF(ISBLANK(OFFSET(INDIRECT(afpivot!$H$1),CELL("row",B504)-5,,)),"",OFFSET(INDIRECT(afpivot!$H$1),CELL("row",B504)-5,,))</f>
        <v/>
      </c>
      <c r="C504" s="26" t="str">
        <f ca="1">IF(ISBLANK(OFFSET(INDIRECT(afpivot!$H$1),CELL("row",B504)-5,,)),"", GETPIVOTDATA("Sum - AFLaunch",afpivot!$A$1,"Week",OFFSET(INDIRECT(afpivot!$H$1),CELL("row",B504)-5,,)))</f>
        <v/>
      </c>
      <c r="D504" s="26" t="str">
        <f ca="1">IF(ISBLANK(OFFSET(INDIRECT(afpivot!$H$1),CELL("row",B504)-5,,)),"", GETPIVOTDATA("Sum - Download",afpivot!$A$1,"Week",OFFSET(INDIRECT(afpivot!$H$1),CELL("row",B504)-5,,)))</f>
        <v/>
      </c>
    </row>
    <row r="505" spans="2:4" x14ac:dyDescent="0.15">
      <c r="B505" s="32" t="str">
        <f ca="1">IF(ISBLANK(OFFSET(INDIRECT(afpivot!$H$1),CELL("row",B505)-5,,)),"",OFFSET(INDIRECT(afpivot!$H$1),CELL("row",B505)-5,,))</f>
        <v/>
      </c>
      <c r="C505" s="26" t="str">
        <f ca="1">IF(ISBLANK(OFFSET(INDIRECT(afpivot!$H$1),CELL("row",B505)-5,,)),"", GETPIVOTDATA("Sum - AFLaunch",afpivot!$A$1,"Week",OFFSET(INDIRECT(afpivot!$H$1),CELL("row",B505)-5,,)))</f>
        <v/>
      </c>
      <c r="D505" s="26" t="str">
        <f ca="1">IF(ISBLANK(OFFSET(INDIRECT(afpivot!$H$1),CELL("row",B505)-5,,)),"", GETPIVOTDATA("Sum - Download",afpivot!$A$1,"Week",OFFSET(INDIRECT(afpivot!$H$1),CELL("row",B505)-5,,)))</f>
        <v/>
      </c>
    </row>
    <row r="506" spans="2:4" x14ac:dyDescent="0.15">
      <c r="B506" s="32" t="str">
        <f ca="1">IF(ISBLANK(OFFSET(INDIRECT(afpivot!$H$1),CELL("row",B506)-5,,)),"",OFFSET(INDIRECT(afpivot!$H$1),CELL("row",B506)-5,,))</f>
        <v/>
      </c>
      <c r="C506" s="26" t="str">
        <f ca="1">IF(ISBLANK(OFFSET(INDIRECT(afpivot!$H$1),CELL("row",B506)-5,,)),"", GETPIVOTDATA("Sum - AFLaunch",afpivot!$A$1,"Week",OFFSET(INDIRECT(afpivot!$H$1),CELL("row",B506)-5,,)))</f>
        <v/>
      </c>
      <c r="D506" s="26" t="str">
        <f ca="1">IF(ISBLANK(OFFSET(INDIRECT(afpivot!$H$1),CELL("row",B506)-5,,)),"", GETPIVOTDATA("Sum - Download",afpivot!$A$1,"Week",OFFSET(INDIRECT(afpivot!$H$1),CELL("row",B506)-5,,)))</f>
        <v/>
      </c>
    </row>
    <row r="507" spans="2:4" x14ac:dyDescent="0.15">
      <c r="B507" s="32" t="str">
        <f ca="1">IF(ISBLANK(OFFSET(INDIRECT(afpivot!$H$1),CELL("row",B507)-5,,)),"",OFFSET(INDIRECT(afpivot!$H$1),CELL("row",B507)-5,,))</f>
        <v/>
      </c>
      <c r="C507" s="26" t="str">
        <f ca="1">IF(ISBLANK(OFFSET(INDIRECT(afpivot!$H$1),CELL("row",B507)-5,,)),"", GETPIVOTDATA("Sum - AFLaunch",afpivot!$A$1,"Week",OFFSET(INDIRECT(afpivot!$H$1),CELL("row",B507)-5,,)))</f>
        <v/>
      </c>
      <c r="D507" s="26" t="str">
        <f ca="1">IF(ISBLANK(OFFSET(INDIRECT(afpivot!$H$1),CELL("row",B507)-5,,)),"", GETPIVOTDATA("Sum - Download",afpivot!$A$1,"Week",OFFSET(INDIRECT(afpivot!$H$1),CELL("row",B507)-5,,)))</f>
        <v/>
      </c>
    </row>
    <row r="508" spans="2:4" x14ac:dyDescent="0.15">
      <c r="B508" s="32" t="str">
        <f ca="1">IF(ISBLANK(OFFSET(INDIRECT(afpivot!$H$1),CELL("row",B508)-5,,)),"",OFFSET(INDIRECT(afpivot!$H$1),CELL("row",B508)-5,,))</f>
        <v/>
      </c>
      <c r="C508" s="26" t="str">
        <f ca="1">IF(ISBLANK(OFFSET(INDIRECT(afpivot!$H$1),CELL("row",B508)-5,,)),"", GETPIVOTDATA("Sum - AFLaunch",afpivot!$A$1,"Week",OFFSET(INDIRECT(afpivot!$H$1),CELL("row",B508)-5,,)))</f>
        <v/>
      </c>
      <c r="D508" s="26" t="str">
        <f ca="1">IF(ISBLANK(OFFSET(INDIRECT(afpivot!$H$1),CELL("row",B508)-5,,)),"", GETPIVOTDATA("Sum - Download",afpivot!$A$1,"Week",OFFSET(INDIRECT(afpivot!$H$1),CELL("row",B508)-5,,)))</f>
        <v/>
      </c>
    </row>
    <row r="509" spans="2:4" x14ac:dyDescent="0.15">
      <c r="B509" s="32" t="str">
        <f ca="1">IF(ISBLANK(OFFSET(INDIRECT(afpivot!$H$1),CELL("row",B509)-5,,)),"",OFFSET(INDIRECT(afpivot!$H$1),CELL("row",B509)-5,,))</f>
        <v/>
      </c>
      <c r="C509" s="26" t="str">
        <f ca="1">IF(ISBLANK(OFFSET(INDIRECT(afpivot!$H$1),CELL("row",B509)-5,,)),"", GETPIVOTDATA("Sum - AFLaunch",afpivot!$A$1,"Week",OFFSET(INDIRECT(afpivot!$H$1),CELL("row",B509)-5,,)))</f>
        <v/>
      </c>
      <c r="D509" s="26" t="str">
        <f ca="1">IF(ISBLANK(OFFSET(INDIRECT(afpivot!$H$1),CELL("row",B509)-5,,)),"", GETPIVOTDATA("Sum - Download",afpivot!$A$1,"Week",OFFSET(INDIRECT(afpivot!$H$1),CELL("row",B509)-5,,)))</f>
        <v/>
      </c>
    </row>
    <row r="510" spans="2:4" x14ac:dyDescent="0.15">
      <c r="B510" s="32" t="str">
        <f ca="1">IF(ISBLANK(OFFSET(INDIRECT(afpivot!$H$1),CELL("row",B510)-5,,)),"",OFFSET(INDIRECT(afpivot!$H$1),CELL("row",B510)-5,,))</f>
        <v/>
      </c>
      <c r="C510" s="26" t="str">
        <f ca="1">IF(ISBLANK(OFFSET(INDIRECT(afpivot!$H$1),CELL("row",B510)-5,,)),"", GETPIVOTDATA("Sum - AFLaunch",afpivot!$A$1,"Week",OFFSET(INDIRECT(afpivot!$H$1),CELL("row",B510)-5,,)))</f>
        <v/>
      </c>
      <c r="D510" s="26" t="str">
        <f ca="1">IF(ISBLANK(OFFSET(INDIRECT(afpivot!$H$1),CELL("row",B510)-5,,)),"", GETPIVOTDATA("Sum - Download",afpivot!$A$1,"Week",OFFSET(INDIRECT(afpivot!$H$1),CELL("row",B510)-5,,)))</f>
        <v/>
      </c>
    </row>
    <row r="511" spans="2:4" x14ac:dyDescent="0.15">
      <c r="B511" s="32" t="str">
        <f ca="1">IF(ISBLANK(OFFSET(INDIRECT(afpivot!$H$1),CELL("row",B511)-5,,)),"",OFFSET(INDIRECT(afpivot!$H$1),CELL("row",B511)-5,,))</f>
        <v/>
      </c>
      <c r="C511" s="26" t="str">
        <f ca="1">IF(ISBLANK(OFFSET(INDIRECT(afpivot!$H$1),CELL("row",B511)-5,,)),"", GETPIVOTDATA("Sum - AFLaunch",afpivot!$A$1,"Week",OFFSET(INDIRECT(afpivot!$H$1),CELL("row",B511)-5,,)))</f>
        <v/>
      </c>
      <c r="D511" s="26" t="str">
        <f ca="1">IF(ISBLANK(OFFSET(INDIRECT(afpivot!$H$1),CELL("row",B511)-5,,)),"", GETPIVOTDATA("Sum - Download",afpivot!$A$1,"Week",OFFSET(INDIRECT(afpivot!$H$1),CELL("row",B511)-5,,)))</f>
        <v/>
      </c>
    </row>
    <row r="512" spans="2:4" x14ac:dyDescent="0.15">
      <c r="B512" s="32" t="str">
        <f ca="1">IF(ISBLANK(OFFSET(INDIRECT(afpivot!$H$1),CELL("row",B512)-5,,)),"",OFFSET(INDIRECT(afpivot!$H$1),CELL("row",B512)-5,,))</f>
        <v/>
      </c>
      <c r="C512" s="26" t="str">
        <f ca="1">IF(ISBLANK(OFFSET(INDIRECT(afpivot!$H$1),CELL("row",B512)-5,,)),"", GETPIVOTDATA("Sum - AFLaunch",afpivot!$A$1,"Week",OFFSET(INDIRECT(afpivot!$H$1),CELL("row",B512)-5,,)))</f>
        <v/>
      </c>
      <c r="D512" s="26" t="str">
        <f ca="1">IF(ISBLANK(OFFSET(INDIRECT(afpivot!$H$1),CELL("row",B512)-5,,)),"", GETPIVOTDATA("Sum - Download",afpivot!$A$1,"Week",OFFSET(INDIRECT(afpivot!$H$1),CELL("row",B512)-5,,)))</f>
        <v/>
      </c>
    </row>
    <row r="513" spans="2:4" x14ac:dyDescent="0.15">
      <c r="B513" s="32" t="str">
        <f ca="1">IF(ISBLANK(OFFSET(INDIRECT(afpivot!$H$1),CELL("row",B513)-5,,)),"",OFFSET(INDIRECT(afpivot!$H$1),CELL("row",B513)-5,,))</f>
        <v/>
      </c>
      <c r="C513" s="26" t="str">
        <f ca="1">IF(ISBLANK(OFFSET(INDIRECT(afpivot!$H$1),CELL("row",B513)-5,,)),"", GETPIVOTDATA("Sum - AFLaunch",afpivot!$A$1,"Week",OFFSET(INDIRECT(afpivot!$H$1),CELL("row",B513)-5,,)))</f>
        <v/>
      </c>
      <c r="D513" s="26" t="str">
        <f ca="1">IF(ISBLANK(OFFSET(INDIRECT(afpivot!$H$1),CELL("row",B513)-5,,)),"", GETPIVOTDATA("Sum - Download",afpivot!$A$1,"Week",OFFSET(INDIRECT(afpivot!$H$1),CELL("row",B513)-5,,)))</f>
        <v/>
      </c>
    </row>
    <row r="514" spans="2:4" x14ac:dyDescent="0.15">
      <c r="B514" s="32" t="str">
        <f ca="1">IF(ISBLANK(OFFSET(INDIRECT(afpivot!$H$1),CELL("row",B514)-5,,)),"",OFFSET(INDIRECT(afpivot!$H$1),CELL("row",B514)-5,,))</f>
        <v/>
      </c>
      <c r="C514" s="26" t="str">
        <f ca="1">IF(ISBLANK(OFFSET(INDIRECT(afpivot!$H$1),CELL("row",B514)-5,,)),"", GETPIVOTDATA("Sum - AFLaunch",afpivot!$A$1,"Week",OFFSET(INDIRECT(afpivot!$H$1),CELL("row",B514)-5,,)))</f>
        <v/>
      </c>
      <c r="D514" s="26" t="str">
        <f ca="1">IF(ISBLANK(OFFSET(INDIRECT(afpivot!$H$1),CELL("row",B514)-5,,)),"", GETPIVOTDATA("Sum - Download",afpivot!$A$1,"Week",OFFSET(INDIRECT(afpivot!$H$1),CELL("row",B514)-5,,)))</f>
        <v/>
      </c>
    </row>
    <row r="515" spans="2:4" x14ac:dyDescent="0.15">
      <c r="B515" s="32" t="str">
        <f ca="1">IF(ISBLANK(OFFSET(INDIRECT(afpivot!$H$1),CELL("row",B515)-5,,)),"",OFFSET(INDIRECT(afpivot!$H$1),CELL("row",B515)-5,,))</f>
        <v/>
      </c>
      <c r="C515" s="26" t="str">
        <f ca="1">IF(ISBLANK(OFFSET(INDIRECT(afpivot!$H$1),CELL("row",B515)-5,,)),"", GETPIVOTDATA("Sum - AFLaunch",afpivot!$A$1,"Week",OFFSET(INDIRECT(afpivot!$H$1),CELL("row",B515)-5,,)))</f>
        <v/>
      </c>
      <c r="D515" s="26" t="str">
        <f ca="1">IF(ISBLANK(OFFSET(INDIRECT(afpivot!$H$1),CELL("row",B515)-5,,)),"", GETPIVOTDATA("Sum - Download",afpivot!$A$1,"Week",OFFSET(INDIRECT(afpivot!$H$1),CELL("row",B515)-5,,)))</f>
        <v/>
      </c>
    </row>
    <row r="516" spans="2:4" x14ac:dyDescent="0.15">
      <c r="B516" s="32" t="str">
        <f ca="1">IF(ISBLANK(OFFSET(INDIRECT(afpivot!$H$1),CELL("row",B516)-5,,)),"",OFFSET(INDIRECT(afpivot!$H$1),CELL("row",B516)-5,,))</f>
        <v/>
      </c>
      <c r="C516" s="26" t="str">
        <f ca="1">IF(ISBLANK(OFFSET(INDIRECT(afpivot!$H$1),CELL("row",B516)-5,,)),"", GETPIVOTDATA("Sum - AFLaunch",afpivot!$A$1,"Week",OFFSET(INDIRECT(afpivot!$H$1),CELL("row",B516)-5,,)))</f>
        <v/>
      </c>
      <c r="D516" s="26" t="str">
        <f ca="1">IF(ISBLANK(OFFSET(INDIRECT(afpivot!$H$1),CELL("row",B516)-5,,)),"", GETPIVOTDATA("Sum - Download",afpivot!$A$1,"Week",OFFSET(INDIRECT(afpivot!$H$1),CELL("row",B516)-5,,)))</f>
        <v/>
      </c>
    </row>
    <row r="517" spans="2:4" x14ac:dyDescent="0.15">
      <c r="B517" s="32" t="str">
        <f ca="1">IF(ISBLANK(OFFSET(INDIRECT(afpivot!$H$1),CELL("row",B517)-5,,)),"",OFFSET(INDIRECT(afpivot!$H$1),CELL("row",B517)-5,,))</f>
        <v/>
      </c>
      <c r="C517" s="26" t="str">
        <f ca="1">IF(ISBLANK(OFFSET(INDIRECT(afpivot!$H$1),CELL("row",B517)-5,,)),"", GETPIVOTDATA("Sum - AFLaunch",afpivot!$A$1,"Week",OFFSET(INDIRECT(afpivot!$H$1),CELL("row",B517)-5,,)))</f>
        <v/>
      </c>
      <c r="D517" s="26" t="str">
        <f ca="1">IF(ISBLANK(OFFSET(INDIRECT(afpivot!$H$1),CELL("row",B517)-5,,)),"", GETPIVOTDATA("Sum - Download",afpivot!$A$1,"Week",OFFSET(INDIRECT(afpivot!$H$1),CELL("row",B517)-5,,)))</f>
        <v/>
      </c>
    </row>
    <row r="518" spans="2:4" x14ac:dyDescent="0.15">
      <c r="B518" s="32" t="str">
        <f ca="1">IF(ISBLANK(OFFSET(INDIRECT(afpivot!$H$1),CELL("row",B518)-5,,)),"",OFFSET(INDIRECT(afpivot!$H$1),CELL("row",B518)-5,,))</f>
        <v/>
      </c>
      <c r="C518" s="26" t="str">
        <f ca="1">IF(ISBLANK(OFFSET(INDIRECT(afpivot!$H$1),CELL("row",B518)-5,,)),"", GETPIVOTDATA("Sum - AFLaunch",afpivot!$A$1,"Week",OFFSET(INDIRECT(afpivot!$H$1),CELL("row",B518)-5,,)))</f>
        <v/>
      </c>
      <c r="D518" s="26" t="str">
        <f ca="1">IF(ISBLANK(OFFSET(INDIRECT(afpivot!$H$1),CELL("row",B518)-5,,)),"", GETPIVOTDATA("Sum - Download",afpivot!$A$1,"Week",OFFSET(INDIRECT(afpivot!$H$1),CELL("row",B518)-5,,)))</f>
        <v/>
      </c>
    </row>
    <row r="519" spans="2:4" x14ac:dyDescent="0.15">
      <c r="B519" s="32" t="str">
        <f ca="1">IF(ISBLANK(OFFSET(INDIRECT(afpivot!$H$1),CELL("row",B519)-5,,)),"",OFFSET(INDIRECT(afpivot!$H$1),CELL("row",B519)-5,,))</f>
        <v/>
      </c>
      <c r="C519" s="26" t="str">
        <f ca="1">IF(ISBLANK(OFFSET(INDIRECT(afpivot!$H$1),CELL("row",B519)-5,,)),"", GETPIVOTDATA("Sum - AFLaunch",afpivot!$A$1,"Week",OFFSET(INDIRECT(afpivot!$H$1),CELL("row",B519)-5,,)))</f>
        <v/>
      </c>
      <c r="D519" s="26" t="str">
        <f ca="1">IF(ISBLANK(OFFSET(INDIRECT(afpivot!$H$1),CELL("row",B519)-5,,)),"", GETPIVOTDATA("Sum - Download",afpivot!$A$1,"Week",OFFSET(INDIRECT(afpivot!$H$1),CELL("row",B519)-5,,)))</f>
        <v/>
      </c>
    </row>
    <row r="520" spans="2:4" x14ac:dyDescent="0.15">
      <c r="B520" s="32" t="str">
        <f ca="1">IF(ISBLANK(OFFSET(INDIRECT(afpivot!$H$1),CELL("row",B520)-5,,)),"",OFFSET(INDIRECT(afpivot!$H$1),CELL("row",B520)-5,,))</f>
        <v/>
      </c>
      <c r="C520" s="26" t="str">
        <f ca="1">IF(ISBLANK(OFFSET(INDIRECT(afpivot!$H$1),CELL("row",B520)-5,,)),"", GETPIVOTDATA("Sum - AFLaunch",afpivot!$A$1,"Week",OFFSET(INDIRECT(afpivot!$H$1),CELL("row",B520)-5,,)))</f>
        <v/>
      </c>
      <c r="D520" s="26" t="str">
        <f ca="1">IF(ISBLANK(OFFSET(INDIRECT(afpivot!$H$1),CELL("row",B520)-5,,)),"", GETPIVOTDATA("Sum - Download",afpivot!$A$1,"Week",OFFSET(INDIRECT(afpivot!$H$1),CELL("row",B520)-5,,)))</f>
        <v/>
      </c>
    </row>
    <row r="521" spans="2:4" x14ac:dyDescent="0.15">
      <c r="B521" s="32" t="str">
        <f ca="1">IF(ISBLANK(OFFSET(INDIRECT(afpivot!$H$1),CELL("row",B521)-5,,)),"",OFFSET(INDIRECT(afpivot!$H$1),CELL("row",B521)-5,,))</f>
        <v/>
      </c>
      <c r="C521" s="26" t="str">
        <f ca="1">IF(ISBLANK(OFFSET(INDIRECT(afpivot!$H$1),CELL("row",B521)-5,,)),"", GETPIVOTDATA("Sum - AFLaunch",afpivot!$A$1,"Week",OFFSET(INDIRECT(afpivot!$H$1),CELL("row",B521)-5,,)))</f>
        <v/>
      </c>
      <c r="D521" s="26" t="str">
        <f ca="1">IF(ISBLANK(OFFSET(INDIRECT(afpivot!$H$1),CELL("row",B521)-5,,)),"", GETPIVOTDATA("Sum - Download",afpivot!$A$1,"Week",OFFSET(INDIRECT(afpivot!$H$1),CELL("row",B521)-5,,)))</f>
        <v/>
      </c>
    </row>
    <row r="522" spans="2:4" x14ac:dyDescent="0.15">
      <c r="B522" s="32" t="str">
        <f ca="1">IF(ISBLANK(OFFSET(INDIRECT(afpivot!$H$1),CELL("row",B522)-5,,)),"",OFFSET(INDIRECT(afpivot!$H$1),CELL("row",B522)-5,,))</f>
        <v/>
      </c>
      <c r="C522" s="26" t="str">
        <f ca="1">IF(ISBLANK(OFFSET(INDIRECT(afpivot!$H$1),CELL("row",B522)-5,,)),"", GETPIVOTDATA("Sum - AFLaunch",afpivot!$A$1,"Week",OFFSET(INDIRECT(afpivot!$H$1),CELL("row",B522)-5,,)))</f>
        <v/>
      </c>
      <c r="D522" s="26" t="str">
        <f ca="1">IF(ISBLANK(OFFSET(INDIRECT(afpivot!$H$1),CELL("row",B522)-5,,)),"", GETPIVOTDATA("Sum - Download",afpivot!$A$1,"Week",OFFSET(INDIRECT(afpivot!$H$1),CELL("row",B522)-5,,)))</f>
        <v/>
      </c>
    </row>
    <row r="523" spans="2:4" x14ac:dyDescent="0.15">
      <c r="B523" s="32" t="str">
        <f ca="1">IF(ISBLANK(OFFSET(INDIRECT(afpivot!$H$1),CELL("row",B523)-5,,)),"",OFFSET(INDIRECT(afpivot!$H$1),CELL("row",B523)-5,,))</f>
        <v/>
      </c>
      <c r="C523" s="26" t="str">
        <f ca="1">IF(ISBLANK(OFFSET(INDIRECT(afpivot!$H$1),CELL("row",B523)-5,,)),"", GETPIVOTDATA("Sum - AFLaunch",afpivot!$A$1,"Week",OFFSET(INDIRECT(afpivot!$H$1),CELL("row",B523)-5,,)))</f>
        <v/>
      </c>
      <c r="D523" s="26" t="str">
        <f ca="1">IF(ISBLANK(OFFSET(INDIRECT(afpivot!$H$1),CELL("row",B523)-5,,)),"", GETPIVOTDATA("Sum - Download",afpivot!$A$1,"Week",OFFSET(INDIRECT(afpivot!$H$1),CELL("row",B523)-5,,)))</f>
        <v/>
      </c>
    </row>
    <row r="524" spans="2:4" x14ac:dyDescent="0.15">
      <c r="B524" s="32" t="str">
        <f ca="1">IF(ISBLANK(OFFSET(INDIRECT(afpivot!$H$1),CELL("row",B524)-5,,)),"",OFFSET(INDIRECT(afpivot!$H$1),CELL("row",B524)-5,,))</f>
        <v/>
      </c>
      <c r="C524" s="26" t="str">
        <f ca="1">IF(ISBLANK(OFFSET(INDIRECT(afpivot!$H$1),CELL("row",B524)-5,,)),"", GETPIVOTDATA("Sum - AFLaunch",afpivot!$A$1,"Week",OFFSET(INDIRECT(afpivot!$H$1),CELL("row",B524)-5,,)))</f>
        <v/>
      </c>
      <c r="D524" s="26" t="str">
        <f ca="1">IF(ISBLANK(OFFSET(INDIRECT(afpivot!$H$1),CELL("row",B524)-5,,)),"", GETPIVOTDATA("Sum - Download",afpivot!$A$1,"Week",OFFSET(INDIRECT(afpivot!$H$1),CELL("row",B524)-5,,)))</f>
        <v/>
      </c>
    </row>
    <row r="525" spans="2:4" x14ac:dyDescent="0.15">
      <c r="B525" s="32" t="str">
        <f ca="1">IF(ISBLANK(OFFSET(INDIRECT(afpivot!$H$1),CELL("row",B525)-5,,)),"",OFFSET(INDIRECT(afpivot!$H$1),CELL("row",B525)-5,,))</f>
        <v/>
      </c>
      <c r="C525" s="26" t="str">
        <f ca="1">IF(ISBLANK(OFFSET(INDIRECT(afpivot!$H$1),CELL("row",B525)-5,,)),"", GETPIVOTDATA("Sum - AFLaunch",afpivot!$A$1,"Week",OFFSET(INDIRECT(afpivot!$H$1),CELL("row",B525)-5,,)))</f>
        <v/>
      </c>
      <c r="D525" s="26" t="str">
        <f ca="1">IF(ISBLANK(OFFSET(INDIRECT(afpivot!$H$1),CELL("row",B525)-5,,)),"", GETPIVOTDATA("Sum - Download",afpivot!$A$1,"Week",OFFSET(INDIRECT(afpivot!$H$1),CELL("row",B525)-5,,)))</f>
        <v/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8E01A-C38B-F84E-A470-4460802C1390}">
  <dimension ref="A1:H1"/>
  <sheetViews>
    <sheetView workbookViewId="0"/>
  </sheetViews>
  <sheetFormatPr baseColWidth="10" defaultRowHeight="15" x14ac:dyDescent="0.2"/>
  <cols>
    <col min="1" max="1" bestFit="true" customWidth="true" width="8.1640625" collapsed="false"/>
    <col min="2" max="2" bestFit="true" customWidth="true" width="13.1640625" collapsed="false"/>
    <col min="3" max="3" bestFit="true" customWidth="true" width="13.5" collapsed="false"/>
    <col min="4" max="4" bestFit="true" customWidth="true" width="8.6640625" collapsed="false"/>
  </cols>
  <sheetData>
    <row r="1" spans="1:8" x14ac:dyDescent="0.2">
      <c r="A1" s="30" t="s">
        <v>34</v>
      </c>
      <c r="B1" t="s">
        <v>44</v>
      </c>
      <c r="C1" t="s">
        <v>45</v>
      </c>
      <c r="D1" t="s">
        <v>40</v>
      </c>
      <c r="H1" s="33" t="str">
        <f>ADDRESS(MATCH("Week",A1:A3)+1,1,,,"afpivot")</f>
        <v>afpivot!$A$2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292C-EF31-5A44-BB9A-15EA8E51B5ED}">
  <dimension ref="A1:I37"/>
  <sheetViews>
    <sheetView workbookViewId="0"/>
  </sheetViews>
  <sheetFormatPr baseColWidth="10" defaultRowHeight="16" x14ac:dyDescent="0.2"/>
  <cols>
    <col min="1" max="1" style="2" width="10.83203125" collapsed="false"/>
    <col min="2" max="2" bestFit="true" customWidth="true" style="2" width="45.0" collapsed="false"/>
    <col min="3" max="3" customWidth="true" style="2" width="11.6640625" collapsed="false"/>
    <col min="4" max="4" style="2" width="10.83203125" collapsed="false"/>
    <col min="5" max="5" customWidth="true" style="2" width="17.33203125" collapsed="false"/>
    <col min="6" max="6" customWidth="true" style="2" width="31.0" collapsed="false"/>
    <col min="7" max="7" bestFit="true" customWidth="true" style="2" width="18.5" collapsed="false"/>
    <col min="8" max="8" bestFit="true" customWidth="true" style="2" width="6.83203125" collapsed="false"/>
    <col min="9" max="9" customWidth="true" style="2" width="18.6640625" collapsed="false"/>
    <col min="10" max="16384" style="2" width="10.83203125" collapsed="false"/>
  </cols>
  <sheetData>
    <row r="1" spans="1:7" s="3" customFormat="1" ht="64" customHeight="1" x14ac:dyDescent="0.2">
      <c r="B1" s="4" t="str">
        <f>CONCATENATE(TEXT(report!$A$1,"mmmm, d yyyy")," – ",TEXT(report!$B$1,"mmmm, d yyyy"))</f>
        <v>January, 0 1900 – January, 0 1900</v>
      </c>
      <c r="F1" s="5"/>
      <c r="G1" s="5"/>
    </row>
    <row r="2" spans="1:7" s="6" customFormat="1" ht="32" customHeight="1" x14ac:dyDescent="0.2">
      <c r="B2" s="16" t="s">
        <v>26</v>
      </c>
      <c r="C2" s="8"/>
      <c r="D2" s="8"/>
      <c r="E2" s="7"/>
      <c r="F2" s="7"/>
      <c r="G2" s="7"/>
    </row>
    <row r="3" spans="1:7" x14ac:dyDescent="0.2">
      <c r="A3" s="9"/>
      <c r="B3" s="9" t="s">
        <v>27</v>
      </c>
      <c r="C3" s="10">
        <f ca="1">COUNTIF(INDIRECT("data[Event]"),"EngageInstructorFeedback")</f>
        <v>0</v>
      </c>
      <c r="D3" s="9"/>
    </row>
    <row r="4" spans="1:7" x14ac:dyDescent="0.2">
      <c r="A4" s="9"/>
      <c r="B4" s="9" t="s">
        <v>28</v>
      </c>
      <c r="C4" s="11">
        <f ca="1">COUNTIF(INDIRECT("data[Event]"),"AlteredThroughInstructorFeedback")</f>
        <v>0</v>
      </c>
      <c r="D4" s="9"/>
    </row>
    <row r="5" spans="1:7" x14ac:dyDescent="0.2">
      <c r="A5" s="9"/>
      <c r="B5" s="9" t="s">
        <v>15</v>
      </c>
      <c r="C5" s="12">
        <f ca="1">IFERROR(C4/C3,0)</f>
        <v>0</v>
      </c>
      <c r="D5" s="9"/>
    </row>
    <row r="6" spans="1:7" x14ac:dyDescent="0.2">
      <c r="A6" s="9"/>
      <c r="B6" s="9"/>
      <c r="C6" s="9"/>
      <c r="D6" s="9"/>
    </row>
    <row r="7" spans="1:7" x14ac:dyDescent="0.2">
      <c r="A7" s="9"/>
      <c r="B7" s="40" t="s">
        <v>29</v>
      </c>
      <c r="C7" s="40"/>
      <c r="D7" s="9"/>
    </row>
    <row r="8" spans="1:7" x14ac:dyDescent="0.2">
      <c r="A8" s="9"/>
      <c r="B8" s="41">
        <f ca="1">C4</f>
        <v>0</v>
      </c>
      <c r="C8" s="41"/>
      <c r="D8" s="9"/>
    </row>
    <row r="9" spans="1:7" x14ac:dyDescent="0.2">
      <c r="A9" s="9"/>
      <c r="B9" s="41"/>
      <c r="C9" s="41"/>
      <c r="D9" s="9"/>
    </row>
    <row r="10" spans="1:7" x14ac:dyDescent="0.2">
      <c r="A10" s="9"/>
      <c r="B10" s="41"/>
      <c r="C10" s="41"/>
      <c r="D10" s="9"/>
    </row>
    <row r="11" spans="1:7" x14ac:dyDescent="0.2">
      <c r="A11" s="9"/>
      <c r="B11" s="41"/>
      <c r="C11" s="41"/>
      <c r="D11" s="9"/>
    </row>
    <row r="12" spans="1:7" x14ac:dyDescent="0.2">
      <c r="A12" s="9"/>
      <c r="B12" s="41"/>
      <c r="C12" s="41"/>
      <c r="D12" s="9"/>
    </row>
    <row r="13" spans="1:7" x14ac:dyDescent="0.2">
      <c r="A13" s="9"/>
      <c r="B13" s="9"/>
      <c r="C13" s="9"/>
      <c r="D13" s="9"/>
    </row>
    <row r="14" spans="1:7" x14ac:dyDescent="0.2">
      <c r="A14" s="9"/>
      <c r="B14" s="9"/>
      <c r="C14" s="13"/>
      <c r="D14" s="9"/>
    </row>
    <row r="15" spans="1:7" x14ac:dyDescent="0.2">
      <c r="A15" s="9"/>
      <c r="B15" s="9"/>
      <c r="C15" s="9"/>
      <c r="D15" s="9"/>
    </row>
    <row r="16" spans="1:7" x14ac:dyDescent="0.2">
      <c r="B16"/>
      <c r="C16"/>
      <c r="D16"/>
      <c r="E16"/>
      <c r="F16"/>
    </row>
    <row r="17" spans="2:9" s="9" customFormat="1" x14ac:dyDescent="0.2"/>
    <row r="18" spans="2:9" s="21" customFormat="1" ht="32" customHeight="1" x14ac:dyDescent="0.2">
      <c r="B18" s="22" t="s">
        <v>57</v>
      </c>
      <c r="E18" s="23"/>
      <c r="F18" s="23"/>
      <c r="G18" s="23"/>
    </row>
    <row r="19" spans="2:9" x14ac:dyDescent="0.2">
      <c r="B19"/>
      <c r="C19"/>
      <c r="D19"/>
    </row>
    <row r="20" spans="2:9" ht="18" x14ac:dyDescent="0.2">
      <c r="B20" s="14" t="s">
        <v>58</v>
      </c>
      <c r="C20"/>
      <c r="D20"/>
      <c r="E20" s="37" t="s">
        <v>54</v>
      </c>
      <c r="F20" s="37" t="s">
        <v>55</v>
      </c>
      <c r="G20" s="37" t="s">
        <v>56</v>
      </c>
      <c r="H20" s="37" t="s">
        <v>32</v>
      </c>
      <c r="I20"/>
    </row>
    <row r="21" spans="2:9" x14ac:dyDescent="0.2">
      <c r="B21" s="39">
        <f>COUNTIF(H:H,"&gt;0") - 1</f>
        <v>-1</v>
      </c>
      <c r="C21"/>
      <c r="D21"/>
      <c r="E21" s="24" t="s">
        <v>25</v>
      </c>
      <c r="F21" s="24"/>
      <c r="G21" s="24"/>
      <c r="H21" s="25"/>
      <c r="I21"/>
    </row>
    <row r="22" spans="2:9" x14ac:dyDescent="0.2">
      <c r="B22" s="39"/>
      <c r="E22"/>
      <c r="F22"/>
      <c r="G22"/>
      <c r="H22"/>
      <c r="I22"/>
    </row>
    <row r="23" spans="2:9" x14ac:dyDescent="0.2">
      <c r="B23" s="39"/>
      <c r="E23"/>
      <c r="F23"/>
      <c r="G23"/>
      <c r="H23"/>
    </row>
    <row r="24" spans="2:9" x14ac:dyDescent="0.2">
      <c r="B24" s="39"/>
      <c r="E24"/>
      <c r="F24"/>
      <c r="G24"/>
    </row>
    <row r="25" spans="2:9" x14ac:dyDescent="0.2">
      <c r="B25" s="39"/>
      <c r="E25"/>
      <c r="F25"/>
      <c r="G25"/>
    </row>
    <row r="26" spans="2:9" x14ac:dyDescent="0.2">
      <c r="E26"/>
      <c r="F26"/>
      <c r="G26"/>
    </row>
    <row r="27" spans="2:9" x14ac:dyDescent="0.2">
      <c r="E27"/>
      <c r="F27"/>
      <c r="G27"/>
    </row>
    <row r="28" spans="2:9" x14ac:dyDescent="0.2">
      <c r="E28"/>
      <c r="F28"/>
      <c r="G28"/>
    </row>
    <row r="29" spans="2:9" x14ac:dyDescent="0.2">
      <c r="E29"/>
      <c r="F29"/>
      <c r="G29"/>
    </row>
    <row r="30" spans="2:9" x14ac:dyDescent="0.2">
      <c r="E30"/>
      <c r="F30"/>
      <c r="G30"/>
    </row>
    <row r="31" spans="2:9" x14ac:dyDescent="0.2">
      <c r="E31"/>
      <c r="F31"/>
      <c r="G31"/>
    </row>
    <row r="32" spans="2:9" x14ac:dyDescent="0.2">
      <c r="E32"/>
      <c r="F32"/>
      <c r="G32"/>
    </row>
    <row r="33" spans="5:7" x14ac:dyDescent="0.2">
      <c r="E33"/>
      <c r="F33"/>
      <c r="G33"/>
    </row>
    <row r="34" spans="5:7" x14ac:dyDescent="0.2">
      <c r="E34"/>
      <c r="F34"/>
      <c r="G34"/>
    </row>
    <row r="35" spans="5:7" x14ac:dyDescent="0.2">
      <c r="E35"/>
      <c r="F35"/>
      <c r="G35"/>
    </row>
    <row r="36" spans="5:7" x14ac:dyDescent="0.2">
      <c r="E36"/>
      <c r="F36"/>
      <c r="G36"/>
    </row>
    <row r="37" spans="5:7" x14ac:dyDescent="0.2">
      <c r="E37"/>
      <c r="F37"/>
      <c r="G37"/>
    </row>
  </sheetData>
  <mergeCells count="3">
    <mergeCell ref="B7:C7"/>
    <mergeCell ref="B8:C12"/>
    <mergeCell ref="B21:B25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640F-8E1C-F041-90A0-64B7FCA34600}">
  <dimension ref="A1:H1"/>
  <sheetViews>
    <sheetView workbookViewId="0"/>
  </sheetViews>
  <sheetFormatPr baseColWidth="10" defaultRowHeight="15" x14ac:dyDescent="0.2"/>
  <cols>
    <col min="1" max="1" bestFit="true" customWidth="true" width="8.1640625" collapsed="false"/>
    <col min="2" max="2" bestFit="true" customWidth="true" width="12.5" collapsed="false"/>
    <col min="3" max="3" bestFit="true" customWidth="true" width="7.83203125" collapsed="false"/>
    <col min="4" max="4" bestFit="true" customWidth="true" width="8.0" collapsed="false"/>
  </cols>
  <sheetData>
    <row r="1" spans="1:8" x14ac:dyDescent="0.2">
      <c r="A1" s="30" t="s">
        <v>34</v>
      </c>
      <c r="B1" t="s">
        <v>46</v>
      </c>
      <c r="C1" t="s">
        <v>47</v>
      </c>
      <c r="D1" t="s">
        <v>42</v>
      </c>
      <c r="H1" s="33" t="str">
        <f>ADDRESS(MATCH("Week",A1:A3)+1,1,,,"ifpivot")</f>
        <v>ifpivot!$A$2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602B-B860-CD4E-83EE-BE2D25A8CC39}">
  <dimension ref="B1:G525"/>
  <sheetViews>
    <sheetView workbookViewId="0"/>
  </sheetViews>
  <sheetFormatPr baseColWidth="10" defaultRowHeight="15" x14ac:dyDescent="0.2"/>
  <cols>
    <col min="2" max="2" customWidth="true" width="33.83203125" collapsed="false"/>
    <col min="3" max="4" customWidth="true" width="15.83203125" collapsed="false"/>
    <col min="5" max="5" customWidth="true" width="7.83203125" collapsed="false"/>
  </cols>
  <sheetData>
    <row r="1" spans="2:7" s="3" customFormat="1" ht="64" customHeight="1" x14ac:dyDescent="0.2">
      <c r="B1" s="4" t="str">
        <f>CONCATENATE(TEXT(report!$A$1,"mmmm, d yyyy")," – ",TEXT(report!$B$1,"mmmm, d yyyy"))</f>
        <v>January, 0 1900 – January, 0 1900</v>
      </c>
      <c r="F1" s="5"/>
      <c r="G1" s="5"/>
    </row>
    <row r="2" spans="2:7" s="6" customFormat="1" ht="42" customHeight="1" x14ac:dyDescent="0.2">
      <c r="B2" s="16" t="s">
        <v>43</v>
      </c>
    </row>
    <row r="3" spans="2:7" s="26" customFormat="1" ht="14" x14ac:dyDescent="0.15"/>
    <row r="4" spans="2:7" s="26" customFormat="1" ht="16" x14ac:dyDescent="0.2">
      <c r="B4" s="31" t="s">
        <v>34</v>
      </c>
      <c r="C4" s="31" t="s">
        <v>38</v>
      </c>
      <c r="D4" s="31" t="s">
        <v>32</v>
      </c>
      <c r="E4"/>
      <c r="F4"/>
    </row>
    <row r="5" spans="2:7" x14ac:dyDescent="0.2">
      <c r="B5" s="32" t="str">
        <f ca="1">IF(ISBLANK(OFFSET(INDIRECT(ifpivot!$H$1),CELL("row",B5)-5,,)),"",OFFSET(INDIRECT(ifpivot!$H$1),CELL("row",B5)-5,,))</f>
        <v/>
      </c>
      <c r="C5" s="26" t="str">
        <f ca="1">IF(ISBLANK(OFFSET(INDIRECT(ifpivot!$H$1),CELL("row",B5)-5,,)),"", GETPIVOTDATA("Sum - IFLaunch",ifpivot!$A$1,"Week",OFFSET(INDIRECT(ifpivot!$H$1),CELL("row",B5)-5,,)))</f>
        <v/>
      </c>
      <c r="D5" s="26" t="str">
        <f ca="1">IF(ISBLANK(OFFSET(INDIRECT(ifpivot!$H$1),CELL("row",B5)-5,,)),"", GETPIVOTDATA("Sum - Fix",ifpivot!$A$1,"Week",OFFSET(INDIRECT(ifpivot!$H$1),CELL("row",B5)-5,,)))</f>
        <v/>
      </c>
    </row>
    <row r="6" spans="2:7" x14ac:dyDescent="0.2">
      <c r="B6" s="32" t="str">
        <f ca="1">IF(ISBLANK(OFFSET(INDIRECT(ifpivot!$H$1),CELL("row",B6)-5,,)),"",OFFSET(INDIRECT(ifpivot!$H$1),CELL("row",B6)-5,,))</f>
        <v/>
      </c>
      <c r="C6" s="26" t="str">
        <f ca="1">IF(ISBLANK(OFFSET(INDIRECT(ifpivot!$H$1),CELL("row",B6)-5,,)),"", GETPIVOTDATA("Sum - IFLaunch",ifpivot!$A$1,"Week",OFFSET(INDIRECT(ifpivot!$H$1),CELL("row",B6)-5,,)))</f>
        <v/>
      </c>
      <c r="D6" s="26" t="str">
        <f ca="1">IF(ISBLANK(OFFSET(INDIRECT(ifpivot!$H$1),CELL("row",B6)-5,,)),"", GETPIVOTDATA("Sum - Fix",ifpivot!$A$1,"Week",OFFSET(INDIRECT(ifpivot!$H$1),CELL("row",B6)-5,,)))</f>
        <v/>
      </c>
    </row>
    <row r="7" spans="2:7" x14ac:dyDescent="0.2">
      <c r="B7" s="32" t="str">
        <f ca="1">IF(ISBLANK(OFFSET(INDIRECT(ifpivot!$H$1),CELL("row",B7)-5,,)),"",OFFSET(INDIRECT(ifpivot!$H$1),CELL("row",B7)-5,,))</f>
        <v/>
      </c>
      <c r="C7" s="26" t="str">
        <f ca="1">IF(ISBLANK(OFFSET(INDIRECT(ifpivot!$H$1),CELL("row",B7)-5,,)),"", GETPIVOTDATA("Sum - IFLaunch",ifpivot!$A$1,"Week",OFFSET(INDIRECT(ifpivot!$H$1),CELL("row",B7)-5,,)))</f>
        <v/>
      </c>
      <c r="D7" s="26" t="str">
        <f ca="1">IF(ISBLANK(OFFSET(INDIRECT(ifpivot!$H$1),CELL("row",B7)-5,,)),"", GETPIVOTDATA("Sum - Fix",ifpivot!$A$1,"Week",OFFSET(INDIRECT(ifpivot!$H$1),CELL("row",B7)-5,,)))</f>
        <v/>
      </c>
    </row>
    <row r="8" spans="2:7" x14ac:dyDescent="0.2">
      <c r="B8" s="32" t="str">
        <f ca="1">IF(ISBLANK(OFFSET(INDIRECT(ifpivot!$H$1),CELL("row",B8)-5,,)),"",OFFSET(INDIRECT(ifpivot!$H$1),CELL("row",B8)-5,,))</f>
        <v/>
      </c>
      <c r="C8" s="26" t="str">
        <f ca="1">IF(ISBLANK(OFFSET(INDIRECT(ifpivot!$H$1),CELL("row",B8)-5,,)),"", GETPIVOTDATA("Sum - IFLaunch",ifpivot!$A$1,"Week",OFFSET(INDIRECT(ifpivot!$H$1),CELL("row",B8)-5,,)))</f>
        <v/>
      </c>
      <c r="D8" s="26" t="str">
        <f ca="1">IF(ISBLANK(OFFSET(INDIRECT(ifpivot!$H$1),CELL("row",B8)-5,,)),"", GETPIVOTDATA("Sum - Fix",ifpivot!$A$1,"Week",OFFSET(INDIRECT(ifpivot!$H$1),CELL("row",B8)-5,,)))</f>
        <v/>
      </c>
    </row>
    <row r="9" spans="2:7" x14ac:dyDescent="0.2">
      <c r="B9" s="32" t="str">
        <f ca="1">IF(ISBLANK(OFFSET(INDIRECT(ifpivot!$H$1),CELL("row",B9)-5,,)),"",OFFSET(INDIRECT(ifpivot!$H$1),CELL("row",B9)-5,,))</f>
        <v/>
      </c>
      <c r="C9" s="26" t="str">
        <f ca="1">IF(ISBLANK(OFFSET(INDIRECT(ifpivot!$H$1),CELL("row",B9)-5,,)),"", GETPIVOTDATA("Sum - IFLaunch",ifpivot!$A$1,"Week",OFFSET(INDIRECT(ifpivot!$H$1),CELL("row",B9)-5,,)))</f>
        <v/>
      </c>
      <c r="D9" s="26" t="str">
        <f ca="1">IF(ISBLANK(OFFSET(INDIRECT(ifpivot!$H$1),CELL("row",B9)-5,,)),"", GETPIVOTDATA("Sum - Fix",ifpivot!$A$1,"Week",OFFSET(INDIRECT(ifpivot!$H$1),CELL("row",B9)-5,,)))</f>
        <v/>
      </c>
    </row>
    <row r="10" spans="2:7" x14ac:dyDescent="0.2">
      <c r="B10" s="32" t="str">
        <f ca="1">IF(ISBLANK(OFFSET(INDIRECT(ifpivot!$H$1),CELL("row",B10)-5,,)),"",OFFSET(INDIRECT(ifpivot!$H$1),CELL("row",B10)-5,,))</f>
        <v/>
      </c>
      <c r="C10" s="26" t="str">
        <f ca="1">IF(ISBLANK(OFFSET(INDIRECT(ifpivot!$H$1),CELL("row",B10)-5,,)),"", GETPIVOTDATA("Sum - IFLaunch",ifpivot!$A$1,"Week",OFFSET(INDIRECT(ifpivot!$H$1),CELL("row",B10)-5,,)))</f>
        <v/>
      </c>
      <c r="D10" s="26" t="str">
        <f ca="1">IF(ISBLANK(OFFSET(INDIRECT(ifpivot!$H$1),CELL("row",B10)-5,,)),"", GETPIVOTDATA("Sum - Fix",ifpivot!$A$1,"Week",OFFSET(INDIRECT(ifpivot!$H$1),CELL("row",B10)-5,,)))</f>
        <v/>
      </c>
    </row>
    <row r="11" spans="2:7" x14ac:dyDescent="0.2">
      <c r="B11" s="32" t="str">
        <f ca="1">IF(ISBLANK(OFFSET(INDIRECT(ifpivot!$H$1),CELL("row",B11)-5,,)),"",OFFSET(INDIRECT(ifpivot!$H$1),CELL("row",B11)-5,,))</f>
        <v/>
      </c>
      <c r="C11" s="26" t="str">
        <f ca="1">IF(ISBLANK(OFFSET(INDIRECT(ifpivot!$H$1),CELL("row",B11)-5,,)),"", GETPIVOTDATA("Sum - IFLaunch",ifpivot!$A$1,"Week",OFFSET(INDIRECT(ifpivot!$H$1),CELL("row",B11)-5,,)))</f>
        <v/>
      </c>
      <c r="D11" s="26" t="str">
        <f ca="1">IF(ISBLANK(OFFSET(INDIRECT(ifpivot!$H$1),CELL("row",B11)-5,,)),"", GETPIVOTDATA("Sum - Fix",ifpivot!$A$1,"Week",OFFSET(INDIRECT(ifpivot!$H$1),CELL("row",B11)-5,,)))</f>
        <v/>
      </c>
    </row>
    <row r="12" spans="2:7" x14ac:dyDescent="0.2">
      <c r="B12" s="32" t="str">
        <f ca="1">IF(ISBLANK(OFFSET(INDIRECT(ifpivot!$H$1),CELL("row",B12)-5,,)),"",OFFSET(INDIRECT(ifpivot!$H$1),CELL("row",B12)-5,,))</f>
        <v/>
      </c>
      <c r="C12" s="26" t="str">
        <f ca="1">IF(ISBLANK(OFFSET(INDIRECT(ifpivot!$H$1),CELL("row",B12)-5,,)),"", GETPIVOTDATA("Sum - IFLaunch",ifpivot!$A$1,"Week",OFFSET(INDIRECT(ifpivot!$H$1),CELL("row",B12)-5,,)))</f>
        <v/>
      </c>
      <c r="D12" s="26" t="str">
        <f ca="1">IF(ISBLANK(OFFSET(INDIRECT(ifpivot!$H$1),CELL("row",B12)-5,,)),"", GETPIVOTDATA("Sum - Fix",ifpivot!$A$1,"Week",OFFSET(INDIRECT(ifpivot!$H$1),CELL("row",B12)-5,,)))</f>
        <v/>
      </c>
    </row>
    <row r="13" spans="2:7" x14ac:dyDescent="0.2">
      <c r="B13" s="32" t="str">
        <f ca="1">IF(ISBLANK(OFFSET(INDIRECT(ifpivot!$H$1),CELL("row",B13)-5,,)),"",OFFSET(INDIRECT(ifpivot!$H$1),CELL("row",B13)-5,,))</f>
        <v/>
      </c>
      <c r="C13" s="26" t="str">
        <f ca="1">IF(ISBLANK(OFFSET(INDIRECT(ifpivot!$H$1),CELL("row",B13)-5,,)),"", GETPIVOTDATA("Sum - IFLaunch",ifpivot!$A$1,"Week",OFFSET(INDIRECT(ifpivot!$H$1),CELL("row",B13)-5,,)))</f>
        <v/>
      </c>
      <c r="D13" s="26" t="str">
        <f ca="1">IF(ISBLANK(OFFSET(INDIRECT(ifpivot!$H$1),CELL("row",B13)-5,,)),"", GETPIVOTDATA("Sum - Fix",ifpivot!$A$1,"Week",OFFSET(INDIRECT(ifpivot!$H$1),CELL("row",B13)-5,,)))</f>
        <v/>
      </c>
    </row>
    <row r="14" spans="2:7" x14ac:dyDescent="0.2">
      <c r="B14" s="32" t="str">
        <f ca="1">IF(ISBLANK(OFFSET(INDIRECT(ifpivot!$H$1),CELL("row",B14)-5,,)),"",OFFSET(INDIRECT(ifpivot!$H$1),CELL("row",B14)-5,,))</f>
        <v/>
      </c>
      <c r="C14" s="26" t="str">
        <f ca="1">IF(ISBLANK(OFFSET(INDIRECT(ifpivot!$H$1),CELL("row",B14)-5,,)),"", GETPIVOTDATA("Sum - IFLaunch",ifpivot!$A$1,"Week",OFFSET(INDIRECT(ifpivot!$H$1),CELL("row",B14)-5,,)))</f>
        <v/>
      </c>
      <c r="D14" s="26" t="str">
        <f ca="1">IF(ISBLANK(OFFSET(INDIRECT(ifpivot!$H$1),CELL("row",B14)-5,,)),"", GETPIVOTDATA("Sum - Fix",ifpivot!$A$1,"Week",OFFSET(INDIRECT(ifpivot!$H$1),CELL("row",B14)-5,,)))</f>
        <v/>
      </c>
    </row>
    <row r="15" spans="2:7" x14ac:dyDescent="0.2">
      <c r="B15" s="32" t="str">
        <f ca="1">IF(ISBLANK(OFFSET(INDIRECT(ifpivot!$H$1),CELL("row",B15)-5,,)),"",OFFSET(INDIRECT(ifpivot!$H$1),CELL("row",B15)-5,,))</f>
        <v/>
      </c>
      <c r="C15" s="26" t="str">
        <f ca="1">IF(ISBLANK(OFFSET(INDIRECT(ifpivot!$H$1),CELL("row",B15)-5,,)),"", GETPIVOTDATA("Sum - IFLaunch",ifpivot!$A$1,"Week",OFFSET(INDIRECT(ifpivot!$H$1),CELL("row",B15)-5,,)))</f>
        <v/>
      </c>
      <c r="D15" s="26" t="str">
        <f ca="1">IF(ISBLANK(OFFSET(INDIRECT(ifpivot!$H$1),CELL("row",B15)-5,,)),"", GETPIVOTDATA("Sum - Fix",ifpivot!$A$1,"Week",OFFSET(INDIRECT(ifpivot!$H$1),CELL("row",B15)-5,,)))</f>
        <v/>
      </c>
    </row>
    <row r="16" spans="2:7" x14ac:dyDescent="0.2">
      <c r="B16" s="32" t="str">
        <f ca="1">IF(ISBLANK(OFFSET(INDIRECT(ifpivot!$H$1),CELL("row",B16)-5,,)),"",OFFSET(INDIRECT(ifpivot!$H$1),CELL("row",B16)-5,,))</f>
        <v/>
      </c>
      <c r="C16" s="26" t="str">
        <f ca="1">IF(ISBLANK(OFFSET(INDIRECT(ifpivot!$H$1),CELL("row",B16)-5,,)),"", GETPIVOTDATA("Sum - IFLaunch",ifpivot!$A$1,"Week",OFFSET(INDIRECT(ifpivot!$H$1),CELL("row",B16)-5,,)))</f>
        <v/>
      </c>
      <c r="D16" s="26" t="str">
        <f ca="1">IF(ISBLANK(OFFSET(INDIRECT(ifpivot!$H$1),CELL("row",B16)-5,,)),"", GETPIVOTDATA("Sum - Fix",ifpivot!$A$1,"Week",OFFSET(INDIRECT(ifpivot!$H$1),CELL("row",B16)-5,,)))</f>
        <v/>
      </c>
    </row>
    <row r="17" spans="2:4" x14ac:dyDescent="0.2">
      <c r="B17" s="32" t="str">
        <f ca="1">IF(ISBLANK(OFFSET(INDIRECT(ifpivot!$H$1),CELL("row",B17)-5,,)),"",OFFSET(INDIRECT(ifpivot!$H$1),CELL("row",B17)-5,,))</f>
        <v/>
      </c>
      <c r="C17" s="26" t="str">
        <f ca="1">IF(ISBLANK(OFFSET(INDIRECT(ifpivot!$H$1),CELL("row",B17)-5,,)),"", GETPIVOTDATA("Sum - IFLaunch",ifpivot!$A$1,"Week",OFFSET(INDIRECT(ifpivot!$H$1),CELL("row",B17)-5,,)))</f>
        <v/>
      </c>
      <c r="D17" s="26" t="str">
        <f ca="1">IF(ISBLANK(OFFSET(INDIRECT(ifpivot!$H$1),CELL("row",B17)-5,,)),"", GETPIVOTDATA("Sum - Fix",ifpivot!$A$1,"Week",OFFSET(INDIRECT(ifpivot!$H$1),CELL("row",B17)-5,,)))</f>
        <v/>
      </c>
    </row>
    <row r="18" spans="2:4" x14ac:dyDescent="0.2">
      <c r="B18" s="32" t="str">
        <f ca="1">IF(ISBLANK(OFFSET(INDIRECT(ifpivot!$H$1),CELL("row",B18)-5,,)),"",OFFSET(INDIRECT(ifpivot!$H$1),CELL("row",B18)-5,,))</f>
        <v/>
      </c>
      <c r="C18" s="26" t="str">
        <f ca="1">IF(ISBLANK(OFFSET(INDIRECT(ifpivot!$H$1),CELL("row",B18)-5,,)),"", GETPIVOTDATA("Sum - IFLaunch",ifpivot!$A$1,"Week",OFFSET(INDIRECT(ifpivot!$H$1),CELL("row",B18)-5,,)))</f>
        <v/>
      </c>
      <c r="D18" s="26" t="str">
        <f ca="1">IF(ISBLANK(OFFSET(INDIRECT(ifpivot!$H$1),CELL("row",B18)-5,,)),"", GETPIVOTDATA("Sum - Fix",ifpivot!$A$1,"Week",OFFSET(INDIRECT(ifpivot!$H$1),CELL("row",B18)-5,,)))</f>
        <v/>
      </c>
    </row>
    <row r="19" spans="2:4" x14ac:dyDescent="0.2">
      <c r="B19" s="32" t="str">
        <f ca="1">IF(ISBLANK(OFFSET(INDIRECT(ifpivot!$H$1),CELL("row",B19)-5,,)),"",OFFSET(INDIRECT(ifpivot!$H$1),CELL("row",B19)-5,,))</f>
        <v/>
      </c>
      <c r="C19" s="26" t="str">
        <f ca="1">IF(ISBLANK(OFFSET(INDIRECT(ifpivot!$H$1),CELL("row",B19)-5,,)),"", GETPIVOTDATA("Sum - IFLaunch",ifpivot!$A$1,"Week",OFFSET(INDIRECT(ifpivot!$H$1),CELL("row",B19)-5,,)))</f>
        <v/>
      </c>
      <c r="D19" s="26" t="str">
        <f ca="1">IF(ISBLANK(OFFSET(INDIRECT(ifpivot!$H$1),CELL("row",B19)-5,,)),"", GETPIVOTDATA("Sum - Fix",ifpivot!$A$1,"Week",OFFSET(INDIRECT(ifpivot!$H$1),CELL("row",B19)-5,,)))</f>
        <v/>
      </c>
    </row>
    <row r="20" spans="2:4" x14ac:dyDescent="0.2">
      <c r="B20" s="32" t="str">
        <f ca="1">IF(ISBLANK(OFFSET(INDIRECT(ifpivot!$H$1),CELL("row",B20)-5,,)),"",OFFSET(INDIRECT(ifpivot!$H$1),CELL("row",B20)-5,,))</f>
        <v/>
      </c>
      <c r="C20" s="26" t="str">
        <f ca="1">IF(ISBLANK(OFFSET(INDIRECT(ifpivot!$H$1),CELL("row",B20)-5,,)),"", GETPIVOTDATA("Sum - IFLaunch",ifpivot!$A$1,"Week",OFFSET(INDIRECT(ifpivot!$H$1),CELL("row",B20)-5,,)))</f>
        <v/>
      </c>
      <c r="D20" s="26" t="str">
        <f ca="1">IF(ISBLANK(OFFSET(INDIRECT(ifpivot!$H$1),CELL("row",B20)-5,,)),"", GETPIVOTDATA("Sum - Fix",ifpivot!$A$1,"Week",OFFSET(INDIRECT(ifpivot!$H$1),CELL("row",B20)-5,,)))</f>
        <v/>
      </c>
    </row>
    <row r="21" spans="2:4" x14ac:dyDescent="0.2">
      <c r="B21" s="32" t="str">
        <f ca="1">IF(ISBLANK(OFFSET(INDIRECT(ifpivot!$H$1),CELL("row",B21)-5,,)),"",OFFSET(INDIRECT(ifpivot!$H$1),CELL("row",B21)-5,,))</f>
        <v/>
      </c>
      <c r="C21" s="26" t="str">
        <f ca="1">IF(ISBLANK(OFFSET(INDIRECT(ifpivot!$H$1),CELL("row",B21)-5,,)),"", GETPIVOTDATA("Sum - IFLaunch",ifpivot!$A$1,"Week",OFFSET(INDIRECT(ifpivot!$H$1),CELL("row",B21)-5,,)))</f>
        <v/>
      </c>
      <c r="D21" s="26" t="str">
        <f ca="1">IF(ISBLANK(OFFSET(INDIRECT(ifpivot!$H$1),CELL("row",B21)-5,,)),"", GETPIVOTDATA("Sum - Fix",ifpivot!$A$1,"Week",OFFSET(INDIRECT(ifpivot!$H$1),CELL("row",B21)-5,,)))</f>
        <v/>
      </c>
    </row>
    <row r="22" spans="2:4" x14ac:dyDescent="0.2">
      <c r="B22" s="32" t="str">
        <f ca="1">IF(ISBLANK(OFFSET(INDIRECT(ifpivot!$H$1),CELL("row",B22)-5,,)),"",OFFSET(INDIRECT(ifpivot!$H$1),CELL("row",B22)-5,,))</f>
        <v/>
      </c>
      <c r="C22" s="26" t="str">
        <f ca="1">IF(ISBLANK(OFFSET(INDIRECT(ifpivot!$H$1),CELL("row",B22)-5,,)),"", GETPIVOTDATA("Sum - IFLaunch",ifpivot!$A$1,"Week",OFFSET(INDIRECT(ifpivot!$H$1),CELL("row",B22)-5,,)))</f>
        <v/>
      </c>
      <c r="D22" s="26" t="str">
        <f ca="1">IF(ISBLANK(OFFSET(INDIRECT(ifpivot!$H$1),CELL("row",B22)-5,,)),"", GETPIVOTDATA("Sum - Fix",ifpivot!$A$1,"Week",OFFSET(INDIRECT(ifpivot!$H$1),CELL("row",B22)-5,,)))</f>
        <v/>
      </c>
    </row>
    <row r="23" spans="2:4" x14ac:dyDescent="0.2">
      <c r="B23" s="32" t="str">
        <f ca="1">IF(ISBLANK(OFFSET(INDIRECT(ifpivot!$H$1),CELL("row",B23)-5,,)),"",OFFSET(INDIRECT(ifpivot!$H$1),CELL("row",B23)-5,,))</f>
        <v/>
      </c>
      <c r="C23" s="26" t="str">
        <f ca="1">IF(ISBLANK(OFFSET(INDIRECT(ifpivot!$H$1),CELL("row",B23)-5,,)),"", GETPIVOTDATA("Sum - IFLaunch",ifpivot!$A$1,"Week",OFFSET(INDIRECT(ifpivot!$H$1),CELL("row",B23)-5,,)))</f>
        <v/>
      </c>
      <c r="D23" s="26" t="str">
        <f ca="1">IF(ISBLANK(OFFSET(INDIRECT(ifpivot!$H$1),CELL("row",B23)-5,,)),"", GETPIVOTDATA("Sum - Fix",ifpivot!$A$1,"Week",OFFSET(INDIRECT(ifpivot!$H$1),CELL("row",B23)-5,,)))</f>
        <v/>
      </c>
    </row>
    <row r="24" spans="2:4" x14ac:dyDescent="0.2">
      <c r="B24" s="32" t="str">
        <f ca="1">IF(ISBLANK(OFFSET(INDIRECT(ifpivot!$H$1),CELL("row",B24)-5,,)),"",OFFSET(INDIRECT(ifpivot!$H$1),CELL("row",B24)-5,,))</f>
        <v/>
      </c>
      <c r="C24" s="26" t="str">
        <f ca="1">IF(ISBLANK(OFFSET(INDIRECT(ifpivot!$H$1),CELL("row",B24)-5,,)),"", GETPIVOTDATA("Sum - IFLaunch",ifpivot!$A$1,"Week",OFFSET(INDIRECT(ifpivot!$H$1),CELL("row",B24)-5,,)))</f>
        <v/>
      </c>
      <c r="D24" s="26" t="str">
        <f ca="1">IF(ISBLANK(OFFSET(INDIRECT(ifpivot!$H$1),CELL("row",B24)-5,,)),"", GETPIVOTDATA("Sum - Fix",ifpivot!$A$1,"Week",OFFSET(INDIRECT(ifpivot!$H$1),CELL("row",B24)-5,,)))</f>
        <v/>
      </c>
    </row>
    <row r="25" spans="2:4" x14ac:dyDescent="0.2">
      <c r="B25" s="32" t="str">
        <f ca="1">IF(ISBLANK(OFFSET(INDIRECT(ifpivot!$H$1),CELL("row",B25)-5,,)),"",OFFSET(INDIRECT(ifpivot!$H$1),CELL("row",B25)-5,,))</f>
        <v/>
      </c>
      <c r="C25" s="26" t="str">
        <f ca="1">IF(ISBLANK(OFFSET(INDIRECT(ifpivot!$H$1),CELL("row",B25)-5,,)),"", GETPIVOTDATA("Sum - IFLaunch",ifpivot!$A$1,"Week",OFFSET(INDIRECT(ifpivot!$H$1),CELL("row",B25)-5,,)))</f>
        <v/>
      </c>
      <c r="D25" s="26" t="str">
        <f ca="1">IF(ISBLANK(OFFSET(INDIRECT(ifpivot!$H$1),CELL("row",B25)-5,,)),"", GETPIVOTDATA("Sum - Fix",ifpivot!$A$1,"Week",OFFSET(INDIRECT(ifpivot!$H$1),CELL("row",B25)-5,,)))</f>
        <v/>
      </c>
    </row>
    <row r="26" spans="2:4" x14ac:dyDescent="0.2">
      <c r="B26" s="32" t="str">
        <f ca="1">IF(ISBLANK(OFFSET(INDIRECT(ifpivot!$H$1),CELL("row",B26)-5,,)),"",OFFSET(INDIRECT(ifpivot!$H$1),CELL("row",B26)-5,,))</f>
        <v/>
      </c>
      <c r="C26" s="26" t="str">
        <f ca="1">IF(ISBLANK(OFFSET(INDIRECT(ifpivot!$H$1),CELL("row",B26)-5,,)),"", GETPIVOTDATA("Sum - IFLaunch",ifpivot!$A$1,"Week",OFFSET(INDIRECT(ifpivot!$H$1),CELL("row",B26)-5,,)))</f>
        <v/>
      </c>
      <c r="D26" s="26" t="str">
        <f ca="1">IF(ISBLANK(OFFSET(INDIRECT(ifpivot!$H$1),CELL("row",B26)-5,,)),"", GETPIVOTDATA("Sum - Fix",ifpivot!$A$1,"Week",OFFSET(INDIRECT(ifpivot!$H$1),CELL("row",B26)-5,,)))</f>
        <v/>
      </c>
    </row>
    <row r="27" spans="2:4" x14ac:dyDescent="0.2">
      <c r="B27" s="32" t="str">
        <f ca="1">IF(ISBLANK(OFFSET(INDIRECT(ifpivot!$H$1),CELL("row",B27)-5,,)),"",OFFSET(INDIRECT(ifpivot!$H$1),CELL("row",B27)-5,,))</f>
        <v/>
      </c>
      <c r="C27" s="26" t="str">
        <f ca="1">IF(ISBLANK(OFFSET(INDIRECT(ifpivot!$H$1),CELL("row",B27)-5,,)),"", GETPIVOTDATA("Sum - IFLaunch",ifpivot!$A$1,"Week",OFFSET(INDIRECT(ifpivot!$H$1),CELL("row",B27)-5,,)))</f>
        <v/>
      </c>
      <c r="D27" s="26" t="str">
        <f ca="1">IF(ISBLANK(OFFSET(INDIRECT(ifpivot!$H$1),CELL("row",B27)-5,,)),"", GETPIVOTDATA("Sum - Fix",ifpivot!$A$1,"Week",OFFSET(INDIRECT(ifpivot!$H$1),CELL("row",B27)-5,,)))</f>
        <v/>
      </c>
    </row>
    <row r="28" spans="2:4" x14ac:dyDescent="0.2">
      <c r="B28" s="32" t="str">
        <f ca="1">IF(ISBLANK(OFFSET(INDIRECT(ifpivot!$H$1),CELL("row",B28)-5,,)),"",OFFSET(INDIRECT(ifpivot!$H$1),CELL("row",B28)-5,,))</f>
        <v/>
      </c>
      <c r="C28" s="26" t="str">
        <f ca="1">IF(ISBLANK(OFFSET(INDIRECT(ifpivot!$H$1),CELL("row",B28)-5,,)),"", GETPIVOTDATA("Sum - IFLaunch",ifpivot!$A$1,"Week",OFFSET(INDIRECT(ifpivot!$H$1),CELL("row",B28)-5,,)))</f>
        <v/>
      </c>
      <c r="D28" s="26" t="str">
        <f ca="1">IF(ISBLANK(OFFSET(INDIRECT(ifpivot!$H$1),CELL("row",B28)-5,,)),"", GETPIVOTDATA("Sum - Fix",ifpivot!$A$1,"Week",OFFSET(INDIRECT(ifpivot!$H$1),CELL("row",B28)-5,,)))</f>
        <v/>
      </c>
    </row>
    <row r="29" spans="2:4" x14ac:dyDescent="0.2">
      <c r="B29" s="32" t="str">
        <f ca="1">IF(ISBLANK(OFFSET(INDIRECT(ifpivot!$H$1),CELL("row",B29)-5,,)),"",OFFSET(INDIRECT(ifpivot!$H$1),CELL("row",B29)-5,,))</f>
        <v/>
      </c>
      <c r="C29" s="26" t="str">
        <f ca="1">IF(ISBLANK(OFFSET(INDIRECT(ifpivot!$H$1),CELL("row",B29)-5,,)),"", GETPIVOTDATA("Sum - IFLaunch",ifpivot!$A$1,"Week",OFFSET(INDIRECT(ifpivot!$H$1),CELL("row",B29)-5,,)))</f>
        <v/>
      </c>
      <c r="D29" s="26" t="str">
        <f ca="1">IF(ISBLANK(OFFSET(INDIRECT(ifpivot!$H$1),CELL("row",B29)-5,,)),"", GETPIVOTDATA("Sum - Fix",ifpivot!$A$1,"Week",OFFSET(INDIRECT(ifpivot!$H$1),CELL("row",B29)-5,,)))</f>
        <v/>
      </c>
    </row>
    <row r="30" spans="2:4" x14ac:dyDescent="0.2">
      <c r="B30" s="32" t="str">
        <f ca="1">IF(ISBLANK(OFFSET(INDIRECT(ifpivot!$H$1),CELL("row",B30)-5,,)),"",OFFSET(INDIRECT(ifpivot!$H$1),CELL("row",B30)-5,,))</f>
        <v/>
      </c>
      <c r="C30" s="26" t="str">
        <f ca="1">IF(ISBLANK(OFFSET(INDIRECT(ifpivot!$H$1),CELL("row",B30)-5,,)),"", GETPIVOTDATA("Sum - IFLaunch",ifpivot!$A$1,"Week",OFFSET(INDIRECT(ifpivot!$H$1),CELL("row",B30)-5,,)))</f>
        <v/>
      </c>
      <c r="D30" s="26" t="str">
        <f ca="1">IF(ISBLANK(OFFSET(INDIRECT(ifpivot!$H$1),CELL("row",B30)-5,,)),"", GETPIVOTDATA("Sum - Fix",ifpivot!$A$1,"Week",OFFSET(INDIRECT(ifpivot!$H$1),CELL("row",B30)-5,,)))</f>
        <v/>
      </c>
    </row>
    <row r="31" spans="2:4" x14ac:dyDescent="0.2">
      <c r="B31" s="32" t="str">
        <f ca="1">IF(ISBLANK(OFFSET(INDIRECT(ifpivot!$H$1),CELL("row",B31)-5,,)),"",OFFSET(INDIRECT(ifpivot!$H$1),CELL("row",B31)-5,,))</f>
        <v/>
      </c>
      <c r="C31" s="26" t="str">
        <f ca="1">IF(ISBLANK(OFFSET(INDIRECT(ifpivot!$H$1),CELL("row",B31)-5,,)),"", GETPIVOTDATA("Sum - IFLaunch",ifpivot!$A$1,"Week",OFFSET(INDIRECT(ifpivot!$H$1),CELL("row",B31)-5,,)))</f>
        <v/>
      </c>
      <c r="D31" s="26" t="str">
        <f ca="1">IF(ISBLANK(OFFSET(INDIRECT(ifpivot!$H$1),CELL("row",B31)-5,,)),"", GETPIVOTDATA("Sum - Fix",ifpivot!$A$1,"Week",OFFSET(INDIRECT(ifpivot!$H$1),CELL("row",B31)-5,,)))</f>
        <v/>
      </c>
    </row>
    <row r="32" spans="2:4" x14ac:dyDescent="0.2">
      <c r="B32" s="32" t="str">
        <f ca="1">IF(ISBLANK(OFFSET(INDIRECT(ifpivot!$H$1),CELL("row",B32)-5,,)),"",OFFSET(INDIRECT(ifpivot!$H$1),CELL("row",B32)-5,,))</f>
        <v/>
      </c>
      <c r="C32" s="26" t="str">
        <f ca="1">IF(ISBLANK(OFFSET(INDIRECT(ifpivot!$H$1),CELL("row",B32)-5,,)),"", GETPIVOTDATA("Sum - IFLaunch",ifpivot!$A$1,"Week",OFFSET(INDIRECT(ifpivot!$H$1),CELL("row",B32)-5,,)))</f>
        <v/>
      </c>
      <c r="D32" s="26" t="str">
        <f ca="1">IF(ISBLANK(OFFSET(INDIRECT(ifpivot!$H$1),CELL("row",B32)-5,,)),"", GETPIVOTDATA("Sum - Fix",ifpivot!$A$1,"Week",OFFSET(INDIRECT(ifpivot!$H$1),CELL("row",B32)-5,,)))</f>
        <v/>
      </c>
    </row>
    <row r="33" spans="2:4" x14ac:dyDescent="0.2">
      <c r="B33" s="32" t="str">
        <f ca="1">IF(ISBLANK(OFFSET(INDIRECT(ifpivot!$H$1),CELL("row",B33)-5,,)),"",OFFSET(INDIRECT(ifpivot!$H$1),CELL("row",B33)-5,,))</f>
        <v/>
      </c>
      <c r="C33" s="26" t="str">
        <f ca="1">IF(ISBLANK(OFFSET(INDIRECT(ifpivot!$H$1),CELL("row",B33)-5,,)),"", GETPIVOTDATA("Sum - IFLaunch",ifpivot!$A$1,"Week",OFFSET(INDIRECT(ifpivot!$H$1),CELL("row",B33)-5,,)))</f>
        <v/>
      </c>
      <c r="D33" s="26" t="str">
        <f ca="1">IF(ISBLANK(OFFSET(INDIRECT(ifpivot!$H$1),CELL("row",B33)-5,,)),"", GETPIVOTDATA("Sum - Fix",ifpivot!$A$1,"Week",OFFSET(INDIRECT(ifpivot!$H$1),CELL("row",B33)-5,,)))</f>
        <v/>
      </c>
    </row>
    <row r="34" spans="2:4" x14ac:dyDescent="0.2">
      <c r="B34" s="32" t="str">
        <f ca="1">IF(ISBLANK(OFFSET(INDIRECT(ifpivot!$H$1),CELL("row",B34)-5,,)),"",OFFSET(INDIRECT(ifpivot!$H$1),CELL("row",B34)-5,,))</f>
        <v/>
      </c>
      <c r="C34" s="26" t="str">
        <f ca="1">IF(ISBLANK(OFFSET(INDIRECT(ifpivot!$H$1),CELL("row",B34)-5,,)),"", GETPIVOTDATA("Sum - IFLaunch",ifpivot!$A$1,"Week",OFFSET(INDIRECT(ifpivot!$H$1),CELL("row",B34)-5,,)))</f>
        <v/>
      </c>
      <c r="D34" s="26" t="str">
        <f ca="1">IF(ISBLANK(OFFSET(INDIRECT(ifpivot!$H$1),CELL("row",B34)-5,,)),"", GETPIVOTDATA("Sum - Fix",ifpivot!$A$1,"Week",OFFSET(INDIRECT(ifpivot!$H$1),CELL("row",B34)-5,,)))</f>
        <v/>
      </c>
    </row>
    <row r="35" spans="2:4" x14ac:dyDescent="0.2">
      <c r="B35" s="32" t="str">
        <f ca="1">IF(ISBLANK(OFFSET(INDIRECT(ifpivot!$H$1),CELL("row",B35)-5,,)),"",OFFSET(INDIRECT(ifpivot!$H$1),CELL("row",B35)-5,,))</f>
        <v/>
      </c>
      <c r="C35" s="26" t="str">
        <f ca="1">IF(ISBLANK(OFFSET(INDIRECT(ifpivot!$H$1),CELL("row",B35)-5,,)),"", GETPIVOTDATA("Sum - IFLaunch",ifpivot!$A$1,"Week",OFFSET(INDIRECT(ifpivot!$H$1),CELL("row",B35)-5,,)))</f>
        <v/>
      </c>
      <c r="D35" s="26" t="str">
        <f ca="1">IF(ISBLANK(OFFSET(INDIRECT(ifpivot!$H$1),CELL("row",B35)-5,,)),"", GETPIVOTDATA("Sum - Fix",ifpivot!$A$1,"Week",OFFSET(INDIRECT(ifpivot!$H$1),CELL("row",B35)-5,,)))</f>
        <v/>
      </c>
    </row>
    <row r="36" spans="2:4" x14ac:dyDescent="0.2">
      <c r="B36" s="32" t="str">
        <f ca="1">IF(ISBLANK(OFFSET(INDIRECT(ifpivot!$H$1),CELL("row",B36)-5,,)),"",OFFSET(INDIRECT(ifpivot!$H$1),CELL("row",B36)-5,,))</f>
        <v/>
      </c>
      <c r="C36" s="26" t="str">
        <f ca="1">IF(ISBLANK(OFFSET(INDIRECT(ifpivot!$H$1),CELL("row",B36)-5,,)),"", GETPIVOTDATA("Sum - IFLaunch",ifpivot!$A$1,"Week",OFFSET(INDIRECT(ifpivot!$H$1),CELL("row",B36)-5,,)))</f>
        <v/>
      </c>
      <c r="D36" s="26" t="str">
        <f ca="1">IF(ISBLANK(OFFSET(INDIRECT(ifpivot!$H$1),CELL("row",B36)-5,,)),"", GETPIVOTDATA("Sum - Fix",ifpivot!$A$1,"Week",OFFSET(INDIRECT(ifpivot!$H$1),CELL("row",B36)-5,,)))</f>
        <v/>
      </c>
    </row>
    <row r="37" spans="2:4" x14ac:dyDescent="0.2">
      <c r="B37" s="32" t="str">
        <f ca="1">IF(ISBLANK(OFFSET(INDIRECT(ifpivot!$H$1),CELL("row",B37)-5,,)),"",OFFSET(INDIRECT(ifpivot!$H$1),CELL("row",B37)-5,,))</f>
        <v/>
      </c>
      <c r="C37" s="26" t="str">
        <f ca="1">IF(ISBLANK(OFFSET(INDIRECT(ifpivot!$H$1),CELL("row",B37)-5,,)),"", GETPIVOTDATA("Sum - IFLaunch",ifpivot!$A$1,"Week",OFFSET(INDIRECT(ifpivot!$H$1),CELL("row",B37)-5,,)))</f>
        <v/>
      </c>
      <c r="D37" s="26" t="str">
        <f ca="1">IF(ISBLANK(OFFSET(INDIRECT(ifpivot!$H$1),CELL("row",B37)-5,,)),"", GETPIVOTDATA("Sum - Fix",ifpivot!$A$1,"Week",OFFSET(INDIRECT(ifpivot!$H$1),CELL("row",B37)-5,,)))</f>
        <v/>
      </c>
    </row>
    <row r="38" spans="2:4" x14ac:dyDescent="0.2">
      <c r="B38" s="32" t="str">
        <f ca="1">IF(ISBLANK(OFFSET(INDIRECT(ifpivot!$H$1),CELL("row",B38)-5,,)),"",OFFSET(INDIRECT(ifpivot!$H$1),CELL("row",B38)-5,,))</f>
        <v/>
      </c>
      <c r="C38" s="26" t="str">
        <f ca="1">IF(ISBLANK(OFFSET(INDIRECT(ifpivot!$H$1),CELL("row",B38)-5,,)),"", GETPIVOTDATA("Sum - IFLaunch",ifpivot!$A$1,"Week",OFFSET(INDIRECT(ifpivot!$H$1),CELL("row",B38)-5,,)))</f>
        <v/>
      </c>
      <c r="D38" s="26" t="str">
        <f ca="1">IF(ISBLANK(OFFSET(INDIRECT(ifpivot!$H$1),CELL("row",B38)-5,,)),"", GETPIVOTDATA("Sum - Fix",ifpivot!$A$1,"Week",OFFSET(INDIRECT(ifpivot!$H$1),CELL("row",B38)-5,,)))</f>
        <v/>
      </c>
    </row>
    <row r="39" spans="2:4" x14ac:dyDescent="0.2">
      <c r="B39" s="32" t="str">
        <f ca="1">IF(ISBLANK(OFFSET(INDIRECT(ifpivot!$H$1),CELL("row",B39)-5,,)),"",OFFSET(INDIRECT(ifpivot!$H$1),CELL("row",B39)-5,,))</f>
        <v/>
      </c>
      <c r="C39" s="26" t="str">
        <f ca="1">IF(ISBLANK(OFFSET(INDIRECT(ifpivot!$H$1),CELL("row",B39)-5,,)),"", GETPIVOTDATA("Sum - IFLaunch",ifpivot!$A$1,"Week",OFFSET(INDIRECT(ifpivot!$H$1),CELL("row",B39)-5,,)))</f>
        <v/>
      </c>
      <c r="D39" s="26" t="str">
        <f ca="1">IF(ISBLANK(OFFSET(INDIRECT(ifpivot!$H$1),CELL("row",B39)-5,,)),"", GETPIVOTDATA("Sum - Fix",ifpivot!$A$1,"Week",OFFSET(INDIRECT(ifpivot!$H$1),CELL("row",B39)-5,,)))</f>
        <v/>
      </c>
    </row>
    <row r="40" spans="2:4" x14ac:dyDescent="0.2">
      <c r="B40" s="32" t="str">
        <f ca="1">IF(ISBLANK(OFFSET(INDIRECT(ifpivot!$H$1),CELL("row",B40)-5,,)),"",OFFSET(INDIRECT(ifpivot!$H$1),CELL("row",B40)-5,,))</f>
        <v/>
      </c>
      <c r="C40" s="26" t="str">
        <f ca="1">IF(ISBLANK(OFFSET(INDIRECT(ifpivot!$H$1),CELL("row",B40)-5,,)),"", GETPIVOTDATA("Sum - IFLaunch",ifpivot!$A$1,"Week",OFFSET(INDIRECT(ifpivot!$H$1),CELL("row",B40)-5,,)))</f>
        <v/>
      </c>
      <c r="D40" s="26" t="str">
        <f ca="1">IF(ISBLANK(OFFSET(INDIRECT(ifpivot!$H$1),CELL("row",B40)-5,,)),"", GETPIVOTDATA("Sum - Fix",ifpivot!$A$1,"Week",OFFSET(INDIRECT(ifpivot!$H$1),CELL("row",B40)-5,,)))</f>
        <v/>
      </c>
    </row>
    <row r="41" spans="2:4" x14ac:dyDescent="0.2">
      <c r="B41" s="32" t="str">
        <f ca="1">IF(ISBLANK(OFFSET(INDIRECT(ifpivot!$H$1),CELL("row",B41)-5,,)),"",OFFSET(INDIRECT(ifpivot!$H$1),CELL("row",B41)-5,,))</f>
        <v/>
      </c>
      <c r="C41" s="26" t="str">
        <f ca="1">IF(ISBLANK(OFFSET(INDIRECT(ifpivot!$H$1),CELL("row",B41)-5,,)),"", GETPIVOTDATA("Sum - IFLaunch",ifpivot!$A$1,"Week",OFFSET(INDIRECT(ifpivot!$H$1),CELL("row",B41)-5,,)))</f>
        <v/>
      </c>
      <c r="D41" s="26" t="str">
        <f ca="1">IF(ISBLANK(OFFSET(INDIRECT(ifpivot!$H$1),CELL("row",B41)-5,,)),"", GETPIVOTDATA("Sum - Fix",ifpivot!$A$1,"Week",OFFSET(INDIRECT(ifpivot!$H$1),CELL("row",B41)-5,,)))</f>
        <v/>
      </c>
    </row>
    <row r="42" spans="2:4" x14ac:dyDescent="0.2">
      <c r="B42" s="32" t="str">
        <f ca="1">IF(ISBLANK(OFFSET(INDIRECT(ifpivot!$H$1),CELL("row",B42)-5,,)),"",OFFSET(INDIRECT(ifpivot!$H$1),CELL("row",B42)-5,,))</f>
        <v/>
      </c>
      <c r="C42" s="26" t="str">
        <f ca="1">IF(ISBLANK(OFFSET(INDIRECT(ifpivot!$H$1),CELL("row",B42)-5,,)),"", GETPIVOTDATA("Sum - IFLaunch",ifpivot!$A$1,"Week",OFFSET(INDIRECT(ifpivot!$H$1),CELL("row",B42)-5,,)))</f>
        <v/>
      </c>
      <c r="D42" s="26" t="str">
        <f ca="1">IF(ISBLANK(OFFSET(INDIRECT(ifpivot!$H$1),CELL("row",B42)-5,,)),"", GETPIVOTDATA("Sum - Fix",ifpivot!$A$1,"Week",OFFSET(INDIRECT(ifpivot!$H$1),CELL("row",B42)-5,,)))</f>
        <v/>
      </c>
    </row>
    <row r="43" spans="2:4" x14ac:dyDescent="0.2">
      <c r="B43" s="32" t="str">
        <f ca="1">IF(ISBLANK(OFFSET(INDIRECT(ifpivot!$H$1),CELL("row",B43)-5,,)),"",OFFSET(INDIRECT(ifpivot!$H$1),CELL("row",B43)-5,,))</f>
        <v/>
      </c>
      <c r="C43" s="26" t="str">
        <f ca="1">IF(ISBLANK(OFFSET(INDIRECT(ifpivot!$H$1),CELL("row",B43)-5,,)),"", GETPIVOTDATA("Sum - IFLaunch",ifpivot!$A$1,"Week",OFFSET(INDIRECT(ifpivot!$H$1),CELL("row",B43)-5,,)))</f>
        <v/>
      </c>
      <c r="D43" s="26" t="str">
        <f ca="1">IF(ISBLANK(OFFSET(INDIRECT(ifpivot!$H$1),CELL("row",B43)-5,,)),"", GETPIVOTDATA("Sum - Fix",ifpivot!$A$1,"Week",OFFSET(INDIRECT(ifpivot!$H$1),CELL("row",B43)-5,,)))</f>
        <v/>
      </c>
    </row>
    <row r="44" spans="2:4" x14ac:dyDescent="0.2">
      <c r="B44" s="32" t="str">
        <f ca="1">IF(ISBLANK(OFFSET(INDIRECT(ifpivot!$H$1),CELL("row",B44)-5,,)),"",OFFSET(INDIRECT(ifpivot!$H$1),CELL("row",B44)-5,,))</f>
        <v/>
      </c>
      <c r="C44" s="26" t="str">
        <f ca="1">IF(ISBLANK(OFFSET(INDIRECT(ifpivot!$H$1),CELL("row",B44)-5,,)),"", GETPIVOTDATA("Sum - IFLaunch",ifpivot!$A$1,"Week",OFFSET(INDIRECT(ifpivot!$H$1),CELL("row",B44)-5,,)))</f>
        <v/>
      </c>
      <c r="D44" s="26" t="str">
        <f ca="1">IF(ISBLANK(OFFSET(INDIRECT(ifpivot!$H$1),CELL("row",B44)-5,,)),"", GETPIVOTDATA("Sum - Fix",ifpivot!$A$1,"Week",OFFSET(INDIRECT(ifpivot!$H$1),CELL("row",B44)-5,,)))</f>
        <v/>
      </c>
    </row>
    <row r="45" spans="2:4" x14ac:dyDescent="0.2">
      <c r="B45" s="32" t="str">
        <f ca="1">IF(ISBLANK(OFFSET(INDIRECT(ifpivot!$H$1),CELL("row",B45)-5,,)),"",OFFSET(INDIRECT(ifpivot!$H$1),CELL("row",B45)-5,,))</f>
        <v/>
      </c>
      <c r="C45" s="26" t="str">
        <f ca="1">IF(ISBLANK(OFFSET(INDIRECT(ifpivot!$H$1),CELL("row",B45)-5,,)),"", GETPIVOTDATA("Sum - IFLaunch",ifpivot!$A$1,"Week",OFFSET(INDIRECT(ifpivot!$H$1),CELL("row",B45)-5,,)))</f>
        <v/>
      </c>
      <c r="D45" s="26" t="str">
        <f ca="1">IF(ISBLANK(OFFSET(INDIRECT(ifpivot!$H$1),CELL("row",B45)-5,,)),"", GETPIVOTDATA("Sum - Fix",ifpivot!$A$1,"Week",OFFSET(INDIRECT(ifpivot!$H$1),CELL("row",B45)-5,,)))</f>
        <v/>
      </c>
    </row>
    <row r="46" spans="2:4" x14ac:dyDescent="0.2">
      <c r="B46" s="32" t="str">
        <f ca="1">IF(ISBLANK(OFFSET(INDIRECT(ifpivot!$H$1),CELL("row",B46)-5,,)),"",OFFSET(INDIRECT(ifpivot!$H$1),CELL("row",B46)-5,,))</f>
        <v/>
      </c>
      <c r="C46" s="26" t="str">
        <f ca="1">IF(ISBLANK(OFFSET(INDIRECT(ifpivot!$H$1),CELL("row",B46)-5,,)),"", GETPIVOTDATA("Sum - IFLaunch",ifpivot!$A$1,"Week",OFFSET(INDIRECT(ifpivot!$H$1),CELL("row",B46)-5,,)))</f>
        <v/>
      </c>
      <c r="D46" s="26" t="str">
        <f ca="1">IF(ISBLANK(OFFSET(INDIRECT(ifpivot!$H$1),CELL("row",B46)-5,,)),"", GETPIVOTDATA("Sum - Fix",ifpivot!$A$1,"Week",OFFSET(INDIRECT(ifpivot!$H$1),CELL("row",B46)-5,,)))</f>
        <v/>
      </c>
    </row>
    <row r="47" spans="2:4" x14ac:dyDescent="0.2">
      <c r="B47" s="32" t="str">
        <f ca="1">IF(ISBLANK(OFFSET(INDIRECT(ifpivot!$H$1),CELL("row",B47)-5,,)),"",OFFSET(INDIRECT(ifpivot!$H$1),CELL("row",B47)-5,,))</f>
        <v/>
      </c>
      <c r="C47" s="26" t="str">
        <f ca="1">IF(ISBLANK(OFFSET(INDIRECT(ifpivot!$H$1),CELL("row",B47)-5,,)),"", GETPIVOTDATA("Sum - IFLaunch",ifpivot!$A$1,"Week",OFFSET(INDIRECT(ifpivot!$H$1),CELL("row",B47)-5,,)))</f>
        <v/>
      </c>
      <c r="D47" s="26" t="str">
        <f ca="1">IF(ISBLANK(OFFSET(INDIRECT(ifpivot!$H$1),CELL("row",B47)-5,,)),"", GETPIVOTDATA("Sum - Fix",ifpivot!$A$1,"Week",OFFSET(INDIRECT(ifpivot!$H$1),CELL("row",B47)-5,,)))</f>
        <v/>
      </c>
    </row>
    <row r="48" spans="2:4" x14ac:dyDescent="0.2">
      <c r="B48" s="32" t="str">
        <f ca="1">IF(ISBLANK(OFFSET(INDIRECT(ifpivot!$H$1),CELL("row",B48)-5,,)),"",OFFSET(INDIRECT(ifpivot!$H$1),CELL("row",B48)-5,,))</f>
        <v/>
      </c>
      <c r="C48" s="26" t="str">
        <f ca="1">IF(ISBLANK(OFFSET(INDIRECT(ifpivot!$H$1),CELL("row",B48)-5,,)),"", GETPIVOTDATA("Sum - IFLaunch",ifpivot!$A$1,"Week",OFFSET(INDIRECT(ifpivot!$H$1),CELL("row",B48)-5,,)))</f>
        <v/>
      </c>
      <c r="D48" s="26" t="str">
        <f ca="1">IF(ISBLANK(OFFSET(INDIRECT(ifpivot!$H$1),CELL("row",B48)-5,,)),"", GETPIVOTDATA("Sum - Fix",ifpivot!$A$1,"Week",OFFSET(INDIRECT(ifpivot!$H$1),CELL("row",B48)-5,,)))</f>
        <v/>
      </c>
    </row>
    <row r="49" spans="2:4" x14ac:dyDescent="0.2">
      <c r="B49" s="32" t="str">
        <f ca="1">IF(ISBLANK(OFFSET(INDIRECT(ifpivot!$H$1),CELL("row",B49)-5,,)),"",OFFSET(INDIRECT(ifpivot!$H$1),CELL("row",B49)-5,,))</f>
        <v/>
      </c>
      <c r="C49" s="26" t="str">
        <f ca="1">IF(ISBLANK(OFFSET(INDIRECT(ifpivot!$H$1),CELL("row",B49)-5,,)),"", GETPIVOTDATA("Sum - IFLaunch",ifpivot!$A$1,"Week",OFFSET(INDIRECT(ifpivot!$H$1),CELL("row",B49)-5,,)))</f>
        <v/>
      </c>
      <c r="D49" s="26" t="str">
        <f ca="1">IF(ISBLANK(OFFSET(INDIRECT(ifpivot!$H$1),CELL("row",B49)-5,,)),"", GETPIVOTDATA("Sum - Fix",ifpivot!$A$1,"Week",OFFSET(INDIRECT(ifpivot!$H$1),CELL("row",B49)-5,,)))</f>
        <v/>
      </c>
    </row>
    <row r="50" spans="2:4" x14ac:dyDescent="0.2">
      <c r="B50" s="32" t="str">
        <f ca="1">IF(ISBLANK(OFFSET(INDIRECT(ifpivot!$H$1),CELL("row",B50)-5,,)),"",OFFSET(INDIRECT(ifpivot!$H$1),CELL("row",B50)-5,,))</f>
        <v/>
      </c>
      <c r="C50" s="26" t="str">
        <f ca="1">IF(ISBLANK(OFFSET(INDIRECT(ifpivot!$H$1),CELL("row",B50)-5,,)),"", GETPIVOTDATA("Sum - IFLaunch",ifpivot!$A$1,"Week",OFFSET(INDIRECT(ifpivot!$H$1),CELL("row",B50)-5,,)))</f>
        <v/>
      </c>
      <c r="D50" s="26" t="str">
        <f ca="1">IF(ISBLANK(OFFSET(INDIRECT(ifpivot!$H$1),CELL("row",B50)-5,,)),"", GETPIVOTDATA("Sum - Fix",ifpivot!$A$1,"Week",OFFSET(INDIRECT(ifpivot!$H$1),CELL("row",B50)-5,,)))</f>
        <v/>
      </c>
    </row>
    <row r="51" spans="2:4" x14ac:dyDescent="0.2">
      <c r="B51" s="32" t="str">
        <f ca="1">IF(ISBLANK(OFFSET(INDIRECT(ifpivot!$H$1),CELL("row",B51)-5,,)),"",OFFSET(INDIRECT(ifpivot!$H$1),CELL("row",B51)-5,,))</f>
        <v/>
      </c>
      <c r="C51" s="26" t="str">
        <f ca="1">IF(ISBLANK(OFFSET(INDIRECT(ifpivot!$H$1),CELL("row",B51)-5,,)),"", GETPIVOTDATA("Sum - IFLaunch",ifpivot!$A$1,"Week",OFFSET(INDIRECT(ifpivot!$H$1),CELL("row",B51)-5,,)))</f>
        <v/>
      </c>
      <c r="D51" s="26" t="str">
        <f ca="1">IF(ISBLANK(OFFSET(INDIRECT(ifpivot!$H$1),CELL("row",B51)-5,,)),"", GETPIVOTDATA("Sum - Fix",ifpivot!$A$1,"Week",OFFSET(INDIRECT(ifpivot!$H$1),CELL("row",B51)-5,,)))</f>
        <v/>
      </c>
    </row>
    <row r="52" spans="2:4" x14ac:dyDescent="0.2">
      <c r="B52" s="32" t="str">
        <f ca="1">IF(ISBLANK(OFFSET(INDIRECT(ifpivot!$H$1),CELL("row",B52)-5,,)),"",OFFSET(INDIRECT(ifpivot!$H$1),CELL("row",B52)-5,,))</f>
        <v/>
      </c>
      <c r="C52" s="26" t="str">
        <f ca="1">IF(ISBLANK(OFFSET(INDIRECT(ifpivot!$H$1),CELL("row",B52)-5,,)),"", GETPIVOTDATA("Sum - IFLaunch",ifpivot!$A$1,"Week",OFFSET(INDIRECT(ifpivot!$H$1),CELL("row",B52)-5,,)))</f>
        <v/>
      </c>
      <c r="D52" s="26" t="str">
        <f ca="1">IF(ISBLANK(OFFSET(INDIRECT(ifpivot!$H$1),CELL("row",B52)-5,,)),"", GETPIVOTDATA("Sum - Fix",ifpivot!$A$1,"Week",OFFSET(INDIRECT(ifpivot!$H$1),CELL("row",B52)-5,,)))</f>
        <v/>
      </c>
    </row>
    <row r="53" spans="2:4" x14ac:dyDescent="0.2">
      <c r="B53" s="32" t="str">
        <f ca="1">IF(ISBLANK(OFFSET(INDIRECT(ifpivot!$H$1),CELL("row",B53)-5,,)),"",OFFSET(INDIRECT(ifpivot!$H$1),CELL("row",B53)-5,,))</f>
        <v/>
      </c>
      <c r="C53" s="26" t="str">
        <f ca="1">IF(ISBLANK(OFFSET(INDIRECT(ifpivot!$H$1),CELL("row",B53)-5,,)),"", GETPIVOTDATA("Sum - IFLaunch",ifpivot!$A$1,"Week",OFFSET(INDIRECT(ifpivot!$H$1),CELL("row",B53)-5,,)))</f>
        <v/>
      </c>
      <c r="D53" s="26" t="str">
        <f ca="1">IF(ISBLANK(OFFSET(INDIRECT(ifpivot!$H$1),CELL("row",B53)-5,,)),"", GETPIVOTDATA("Sum - Fix",ifpivot!$A$1,"Week",OFFSET(INDIRECT(ifpivot!$H$1),CELL("row",B53)-5,,)))</f>
        <v/>
      </c>
    </row>
    <row r="54" spans="2:4" x14ac:dyDescent="0.2">
      <c r="B54" s="32" t="str">
        <f ca="1">IF(ISBLANK(OFFSET(INDIRECT(ifpivot!$H$1),CELL("row",B54)-5,,)),"",OFFSET(INDIRECT(ifpivot!$H$1),CELL("row",B54)-5,,))</f>
        <v/>
      </c>
      <c r="C54" s="26" t="str">
        <f ca="1">IF(ISBLANK(OFFSET(INDIRECT(ifpivot!$H$1),CELL("row",B54)-5,,)),"", GETPIVOTDATA("Sum - IFLaunch",ifpivot!$A$1,"Week",OFFSET(INDIRECT(ifpivot!$H$1),CELL("row",B54)-5,,)))</f>
        <v/>
      </c>
      <c r="D54" s="26" t="str">
        <f ca="1">IF(ISBLANK(OFFSET(INDIRECT(ifpivot!$H$1),CELL("row",B54)-5,,)),"", GETPIVOTDATA("Sum - Fix",ifpivot!$A$1,"Week",OFFSET(INDIRECT(ifpivot!$H$1),CELL("row",B54)-5,,)))</f>
        <v/>
      </c>
    </row>
    <row r="55" spans="2:4" x14ac:dyDescent="0.2">
      <c r="B55" s="32" t="str">
        <f ca="1">IF(ISBLANK(OFFSET(INDIRECT(ifpivot!$H$1),CELL("row",B55)-5,,)),"",OFFSET(INDIRECT(ifpivot!$H$1),CELL("row",B55)-5,,))</f>
        <v/>
      </c>
      <c r="C55" s="26" t="str">
        <f ca="1">IF(ISBLANK(OFFSET(INDIRECT(ifpivot!$H$1),CELL("row",B55)-5,,)),"", GETPIVOTDATA("Sum - IFLaunch",ifpivot!$A$1,"Week",OFFSET(INDIRECT(ifpivot!$H$1),CELL("row",B55)-5,,)))</f>
        <v/>
      </c>
      <c r="D55" s="26" t="str">
        <f ca="1">IF(ISBLANK(OFFSET(INDIRECT(ifpivot!$H$1),CELL("row",B55)-5,,)),"", GETPIVOTDATA("Sum - Fix",ifpivot!$A$1,"Week",OFFSET(INDIRECT(ifpivot!$H$1),CELL("row",B55)-5,,)))</f>
        <v/>
      </c>
    </row>
    <row r="56" spans="2:4" x14ac:dyDescent="0.2">
      <c r="B56" s="32" t="str">
        <f ca="1">IF(ISBLANK(OFFSET(INDIRECT(ifpivot!$H$1),CELL("row",B56)-5,,)),"",OFFSET(INDIRECT(ifpivot!$H$1),CELL("row",B56)-5,,))</f>
        <v/>
      </c>
      <c r="C56" s="26" t="str">
        <f ca="1">IF(ISBLANK(OFFSET(INDIRECT(ifpivot!$H$1),CELL("row",B56)-5,,)),"", GETPIVOTDATA("Sum - IFLaunch",ifpivot!$A$1,"Week",OFFSET(INDIRECT(ifpivot!$H$1),CELL("row",B56)-5,,)))</f>
        <v/>
      </c>
      <c r="D56" s="26" t="str">
        <f ca="1">IF(ISBLANK(OFFSET(INDIRECT(ifpivot!$H$1),CELL("row",B56)-5,,)),"", GETPIVOTDATA("Sum - Fix",ifpivot!$A$1,"Week",OFFSET(INDIRECT(ifpivot!$H$1),CELL("row",B56)-5,,)))</f>
        <v/>
      </c>
    </row>
    <row r="57" spans="2:4" x14ac:dyDescent="0.2">
      <c r="B57" s="32" t="str">
        <f ca="1">IF(ISBLANK(OFFSET(INDIRECT(ifpivot!$H$1),CELL("row",B57)-5,,)),"",OFFSET(INDIRECT(ifpivot!$H$1),CELL("row",B57)-5,,))</f>
        <v/>
      </c>
      <c r="C57" s="26" t="str">
        <f ca="1">IF(ISBLANK(OFFSET(INDIRECT(ifpivot!$H$1),CELL("row",B57)-5,,)),"", GETPIVOTDATA("Sum - IFLaunch",ifpivot!$A$1,"Week",OFFSET(INDIRECT(ifpivot!$H$1),CELL("row",B57)-5,,)))</f>
        <v/>
      </c>
      <c r="D57" s="26" t="str">
        <f ca="1">IF(ISBLANK(OFFSET(INDIRECT(ifpivot!$H$1),CELL("row",B57)-5,,)),"", GETPIVOTDATA("Sum - Fix",ifpivot!$A$1,"Week",OFFSET(INDIRECT(ifpivot!$H$1),CELL("row",B57)-5,,)))</f>
        <v/>
      </c>
    </row>
    <row r="58" spans="2:4" x14ac:dyDescent="0.2">
      <c r="B58" s="32" t="str">
        <f ca="1">IF(ISBLANK(OFFSET(INDIRECT(ifpivot!$H$1),CELL("row",B58)-5,,)),"",OFFSET(INDIRECT(ifpivot!$H$1),CELL("row",B58)-5,,))</f>
        <v/>
      </c>
      <c r="C58" s="26" t="str">
        <f ca="1">IF(ISBLANK(OFFSET(INDIRECT(ifpivot!$H$1),CELL("row",B58)-5,,)),"", GETPIVOTDATA("Sum - IFLaunch",ifpivot!$A$1,"Week",OFFSET(INDIRECT(ifpivot!$H$1),CELL("row",B58)-5,,)))</f>
        <v/>
      </c>
      <c r="D58" s="26" t="str">
        <f ca="1">IF(ISBLANK(OFFSET(INDIRECT(ifpivot!$H$1),CELL("row",B58)-5,,)),"", GETPIVOTDATA("Sum - Fix",ifpivot!$A$1,"Week",OFFSET(INDIRECT(ifpivot!$H$1),CELL("row",B58)-5,,)))</f>
        <v/>
      </c>
    </row>
    <row r="59" spans="2:4" x14ac:dyDescent="0.2">
      <c r="B59" s="32" t="str">
        <f ca="1">IF(ISBLANK(OFFSET(INDIRECT(ifpivot!$H$1),CELL("row",B59)-5,,)),"",OFFSET(INDIRECT(ifpivot!$H$1),CELL("row",B59)-5,,))</f>
        <v/>
      </c>
      <c r="C59" s="26" t="str">
        <f ca="1">IF(ISBLANK(OFFSET(INDIRECT(ifpivot!$H$1),CELL("row",B59)-5,,)),"", GETPIVOTDATA("Sum - IFLaunch",ifpivot!$A$1,"Week",OFFSET(INDIRECT(ifpivot!$H$1),CELL("row",B59)-5,,)))</f>
        <v/>
      </c>
      <c r="D59" s="26" t="str">
        <f ca="1">IF(ISBLANK(OFFSET(INDIRECT(ifpivot!$H$1),CELL("row",B59)-5,,)),"", GETPIVOTDATA("Sum - Fix",ifpivot!$A$1,"Week",OFFSET(INDIRECT(ifpivot!$H$1),CELL("row",B59)-5,,)))</f>
        <v/>
      </c>
    </row>
    <row r="60" spans="2:4" x14ac:dyDescent="0.2">
      <c r="B60" s="32" t="str">
        <f ca="1">IF(ISBLANK(OFFSET(INDIRECT(ifpivot!$H$1),CELL("row",B60)-5,,)),"",OFFSET(INDIRECT(ifpivot!$H$1),CELL("row",B60)-5,,))</f>
        <v/>
      </c>
      <c r="C60" s="26" t="str">
        <f ca="1">IF(ISBLANK(OFFSET(INDIRECT(ifpivot!$H$1),CELL("row",B60)-5,,)),"", GETPIVOTDATA("Sum - IFLaunch",ifpivot!$A$1,"Week",OFFSET(INDIRECT(ifpivot!$H$1),CELL("row",B60)-5,,)))</f>
        <v/>
      </c>
      <c r="D60" s="26" t="str">
        <f ca="1">IF(ISBLANK(OFFSET(INDIRECT(ifpivot!$H$1),CELL("row",B60)-5,,)),"", GETPIVOTDATA("Sum - Fix",ifpivot!$A$1,"Week",OFFSET(INDIRECT(ifpivot!$H$1),CELL("row",B60)-5,,)))</f>
        <v/>
      </c>
    </row>
    <row r="61" spans="2:4" x14ac:dyDescent="0.2">
      <c r="B61" s="32" t="str">
        <f ca="1">IF(ISBLANK(OFFSET(INDIRECT(ifpivot!$H$1),CELL("row",B61)-5,,)),"",OFFSET(INDIRECT(ifpivot!$H$1),CELL("row",B61)-5,,))</f>
        <v/>
      </c>
      <c r="C61" s="26" t="str">
        <f ca="1">IF(ISBLANK(OFFSET(INDIRECT(ifpivot!$H$1),CELL("row",B61)-5,,)),"", GETPIVOTDATA("Sum - IFLaunch",ifpivot!$A$1,"Week",OFFSET(INDIRECT(ifpivot!$H$1),CELL("row",B61)-5,,)))</f>
        <v/>
      </c>
      <c r="D61" s="26" t="str">
        <f ca="1">IF(ISBLANK(OFFSET(INDIRECT(ifpivot!$H$1),CELL("row",B61)-5,,)),"", GETPIVOTDATA("Sum - Fix",ifpivot!$A$1,"Week",OFFSET(INDIRECT(ifpivot!$H$1),CELL("row",B61)-5,,)))</f>
        <v/>
      </c>
    </row>
    <row r="62" spans="2:4" x14ac:dyDescent="0.2">
      <c r="B62" s="32" t="str">
        <f ca="1">IF(ISBLANK(OFFSET(INDIRECT(ifpivot!$H$1),CELL("row",B62)-5,,)),"",OFFSET(INDIRECT(ifpivot!$H$1),CELL("row",B62)-5,,))</f>
        <v/>
      </c>
      <c r="C62" s="26" t="str">
        <f ca="1">IF(ISBLANK(OFFSET(INDIRECT(ifpivot!$H$1),CELL("row",B62)-5,,)),"", GETPIVOTDATA("Sum - IFLaunch",ifpivot!$A$1,"Week",OFFSET(INDIRECT(ifpivot!$H$1),CELL("row",B62)-5,,)))</f>
        <v/>
      </c>
      <c r="D62" s="26" t="str">
        <f ca="1">IF(ISBLANK(OFFSET(INDIRECT(ifpivot!$H$1),CELL("row",B62)-5,,)),"", GETPIVOTDATA("Sum - Fix",ifpivot!$A$1,"Week",OFFSET(INDIRECT(ifpivot!$H$1),CELL("row",B62)-5,,)))</f>
        <v/>
      </c>
    </row>
    <row r="63" spans="2:4" x14ac:dyDescent="0.2">
      <c r="B63" s="32" t="str">
        <f ca="1">IF(ISBLANK(OFFSET(INDIRECT(ifpivot!$H$1),CELL("row",B63)-5,,)),"",OFFSET(INDIRECT(ifpivot!$H$1),CELL("row",B63)-5,,))</f>
        <v/>
      </c>
      <c r="C63" s="26" t="str">
        <f ca="1">IF(ISBLANK(OFFSET(INDIRECT(ifpivot!$H$1),CELL("row",B63)-5,,)),"", GETPIVOTDATA("Sum - IFLaunch",ifpivot!$A$1,"Week",OFFSET(INDIRECT(ifpivot!$H$1),CELL("row",B63)-5,,)))</f>
        <v/>
      </c>
      <c r="D63" s="26" t="str">
        <f ca="1">IF(ISBLANK(OFFSET(INDIRECT(ifpivot!$H$1),CELL("row",B63)-5,,)),"", GETPIVOTDATA("Sum - Fix",ifpivot!$A$1,"Week",OFFSET(INDIRECT(ifpivot!$H$1),CELL("row",B63)-5,,)))</f>
        <v/>
      </c>
    </row>
    <row r="64" spans="2:4" x14ac:dyDescent="0.2">
      <c r="B64" s="32" t="str">
        <f ca="1">IF(ISBLANK(OFFSET(INDIRECT(ifpivot!$H$1),CELL("row",B64)-5,,)),"",OFFSET(INDIRECT(ifpivot!$H$1),CELL("row",B64)-5,,))</f>
        <v/>
      </c>
      <c r="C64" s="26" t="str">
        <f ca="1">IF(ISBLANK(OFFSET(INDIRECT(ifpivot!$H$1),CELL("row",B64)-5,,)),"", GETPIVOTDATA("Sum - IFLaunch",ifpivot!$A$1,"Week",OFFSET(INDIRECT(ifpivot!$H$1),CELL("row",B64)-5,,)))</f>
        <v/>
      </c>
      <c r="D64" s="26" t="str">
        <f ca="1">IF(ISBLANK(OFFSET(INDIRECT(ifpivot!$H$1),CELL("row",B64)-5,,)),"", GETPIVOTDATA("Sum - Fix",ifpivot!$A$1,"Week",OFFSET(INDIRECT(ifpivot!$H$1),CELL("row",B64)-5,,)))</f>
        <v/>
      </c>
    </row>
    <row r="65" spans="2:4" x14ac:dyDescent="0.2">
      <c r="B65" s="32" t="str">
        <f ca="1">IF(ISBLANK(OFFSET(INDIRECT(ifpivot!$H$1),CELL("row",B65)-5,,)),"",OFFSET(INDIRECT(ifpivot!$H$1),CELL("row",B65)-5,,))</f>
        <v/>
      </c>
      <c r="C65" s="26" t="str">
        <f ca="1">IF(ISBLANK(OFFSET(INDIRECT(ifpivot!$H$1),CELL("row",B65)-5,,)),"", GETPIVOTDATA("Sum - IFLaunch",ifpivot!$A$1,"Week",OFFSET(INDIRECT(ifpivot!$H$1),CELL("row",B65)-5,,)))</f>
        <v/>
      </c>
      <c r="D65" s="26" t="str">
        <f ca="1">IF(ISBLANK(OFFSET(INDIRECT(ifpivot!$H$1),CELL("row",B65)-5,,)),"", GETPIVOTDATA("Sum - Fix",ifpivot!$A$1,"Week",OFFSET(INDIRECT(ifpivot!$H$1),CELL("row",B65)-5,,)))</f>
        <v/>
      </c>
    </row>
    <row r="66" spans="2:4" x14ac:dyDescent="0.2">
      <c r="B66" s="32" t="str">
        <f ca="1">IF(ISBLANK(OFFSET(INDIRECT(ifpivot!$H$1),CELL("row",B66)-5,,)),"",OFFSET(INDIRECT(ifpivot!$H$1),CELL("row",B66)-5,,))</f>
        <v/>
      </c>
      <c r="C66" s="26" t="str">
        <f ca="1">IF(ISBLANK(OFFSET(INDIRECT(ifpivot!$H$1),CELL("row",B66)-5,,)),"", GETPIVOTDATA("Sum - IFLaunch",ifpivot!$A$1,"Week",OFFSET(INDIRECT(ifpivot!$H$1),CELL("row",B66)-5,,)))</f>
        <v/>
      </c>
      <c r="D66" s="26" t="str">
        <f ca="1">IF(ISBLANK(OFFSET(INDIRECT(ifpivot!$H$1),CELL("row",B66)-5,,)),"", GETPIVOTDATA("Sum - Fix",ifpivot!$A$1,"Week",OFFSET(INDIRECT(ifpivot!$H$1),CELL("row",B66)-5,,)))</f>
        <v/>
      </c>
    </row>
    <row r="67" spans="2:4" x14ac:dyDescent="0.2">
      <c r="B67" s="32" t="str">
        <f ca="1">IF(ISBLANK(OFFSET(INDIRECT(ifpivot!$H$1),CELL("row",B67)-5,,)),"",OFFSET(INDIRECT(ifpivot!$H$1),CELL("row",B67)-5,,))</f>
        <v/>
      </c>
      <c r="C67" s="26" t="str">
        <f ca="1">IF(ISBLANK(OFFSET(INDIRECT(ifpivot!$H$1),CELL("row",B67)-5,,)),"", GETPIVOTDATA("Sum - IFLaunch",ifpivot!$A$1,"Week",OFFSET(INDIRECT(ifpivot!$H$1),CELL("row",B67)-5,,)))</f>
        <v/>
      </c>
      <c r="D67" s="26" t="str">
        <f ca="1">IF(ISBLANK(OFFSET(INDIRECT(ifpivot!$H$1),CELL("row",B67)-5,,)),"", GETPIVOTDATA("Sum - Fix",ifpivot!$A$1,"Week",OFFSET(INDIRECT(ifpivot!$H$1),CELL("row",B67)-5,,)))</f>
        <v/>
      </c>
    </row>
    <row r="68" spans="2:4" x14ac:dyDescent="0.2">
      <c r="B68" s="32" t="str">
        <f ca="1">IF(ISBLANK(OFFSET(INDIRECT(ifpivot!$H$1),CELL("row",B68)-5,,)),"",OFFSET(INDIRECT(ifpivot!$H$1),CELL("row",B68)-5,,))</f>
        <v/>
      </c>
      <c r="C68" s="26" t="str">
        <f ca="1">IF(ISBLANK(OFFSET(INDIRECT(ifpivot!$H$1),CELL("row",B68)-5,,)),"", GETPIVOTDATA("Sum - IFLaunch",ifpivot!$A$1,"Week",OFFSET(INDIRECT(ifpivot!$H$1),CELL("row",B68)-5,,)))</f>
        <v/>
      </c>
      <c r="D68" s="26" t="str">
        <f ca="1">IF(ISBLANK(OFFSET(INDIRECT(ifpivot!$H$1),CELL("row",B68)-5,,)),"", GETPIVOTDATA("Sum - Fix",ifpivot!$A$1,"Week",OFFSET(INDIRECT(ifpivot!$H$1),CELL("row",B68)-5,,)))</f>
        <v/>
      </c>
    </row>
    <row r="69" spans="2:4" x14ac:dyDescent="0.2">
      <c r="B69" s="32" t="str">
        <f ca="1">IF(ISBLANK(OFFSET(INDIRECT(ifpivot!$H$1),CELL("row",B69)-5,,)),"",OFFSET(INDIRECT(ifpivot!$H$1),CELL("row",B69)-5,,))</f>
        <v/>
      </c>
      <c r="C69" s="26" t="str">
        <f ca="1">IF(ISBLANK(OFFSET(INDIRECT(ifpivot!$H$1),CELL("row",B69)-5,,)),"", GETPIVOTDATA("Sum - IFLaunch",ifpivot!$A$1,"Week",OFFSET(INDIRECT(ifpivot!$H$1),CELL("row",B69)-5,,)))</f>
        <v/>
      </c>
      <c r="D69" s="26" t="str">
        <f ca="1">IF(ISBLANK(OFFSET(INDIRECT(ifpivot!$H$1),CELL("row",B69)-5,,)),"", GETPIVOTDATA("Sum - Fix",ifpivot!$A$1,"Week",OFFSET(INDIRECT(ifpivot!$H$1),CELL("row",B69)-5,,)))</f>
        <v/>
      </c>
    </row>
    <row r="70" spans="2:4" x14ac:dyDescent="0.2">
      <c r="B70" s="32" t="str">
        <f ca="1">IF(ISBLANK(OFFSET(INDIRECT(ifpivot!$H$1),CELL("row",B70)-5,,)),"",OFFSET(INDIRECT(ifpivot!$H$1),CELL("row",B70)-5,,))</f>
        <v/>
      </c>
      <c r="C70" s="26" t="str">
        <f ca="1">IF(ISBLANK(OFFSET(INDIRECT(ifpivot!$H$1),CELL("row",B70)-5,,)),"", GETPIVOTDATA("Sum - IFLaunch",ifpivot!$A$1,"Week",OFFSET(INDIRECT(ifpivot!$H$1),CELL("row",B70)-5,,)))</f>
        <v/>
      </c>
      <c r="D70" s="26" t="str">
        <f ca="1">IF(ISBLANK(OFFSET(INDIRECT(ifpivot!$H$1),CELL("row",B70)-5,,)),"", GETPIVOTDATA("Sum - Fix",ifpivot!$A$1,"Week",OFFSET(INDIRECT(ifpivot!$H$1),CELL("row",B70)-5,,)))</f>
        <v/>
      </c>
    </row>
    <row r="71" spans="2:4" x14ac:dyDescent="0.2">
      <c r="B71" s="32" t="str">
        <f ca="1">IF(ISBLANK(OFFSET(INDIRECT(ifpivot!$H$1),CELL("row",B71)-5,,)),"",OFFSET(INDIRECT(ifpivot!$H$1),CELL("row",B71)-5,,))</f>
        <v/>
      </c>
      <c r="C71" s="26" t="str">
        <f ca="1">IF(ISBLANK(OFFSET(INDIRECT(ifpivot!$H$1),CELL("row",B71)-5,,)),"", GETPIVOTDATA("Sum - IFLaunch",ifpivot!$A$1,"Week",OFFSET(INDIRECT(ifpivot!$H$1),CELL("row",B71)-5,,)))</f>
        <v/>
      </c>
      <c r="D71" s="26" t="str">
        <f ca="1">IF(ISBLANK(OFFSET(INDIRECT(ifpivot!$H$1),CELL("row",B71)-5,,)),"", GETPIVOTDATA("Sum - Fix",ifpivot!$A$1,"Week",OFFSET(INDIRECT(ifpivot!$H$1),CELL("row",B71)-5,,)))</f>
        <v/>
      </c>
    </row>
    <row r="72" spans="2:4" x14ac:dyDescent="0.2">
      <c r="B72" s="32" t="str">
        <f ca="1">IF(ISBLANK(OFFSET(INDIRECT(ifpivot!$H$1),CELL("row",B72)-5,,)),"",OFFSET(INDIRECT(ifpivot!$H$1),CELL("row",B72)-5,,))</f>
        <v/>
      </c>
      <c r="C72" s="26" t="str">
        <f ca="1">IF(ISBLANK(OFFSET(INDIRECT(ifpivot!$H$1),CELL("row",B72)-5,,)),"", GETPIVOTDATA("Sum - IFLaunch",ifpivot!$A$1,"Week",OFFSET(INDIRECT(ifpivot!$H$1),CELL("row",B72)-5,,)))</f>
        <v/>
      </c>
      <c r="D72" s="26" t="str">
        <f ca="1">IF(ISBLANK(OFFSET(INDIRECT(ifpivot!$H$1),CELL("row",B72)-5,,)),"", GETPIVOTDATA("Sum - Fix",ifpivot!$A$1,"Week",OFFSET(INDIRECT(ifpivot!$H$1),CELL("row",B72)-5,,)))</f>
        <v/>
      </c>
    </row>
    <row r="73" spans="2:4" x14ac:dyDescent="0.2">
      <c r="B73" s="32" t="str">
        <f ca="1">IF(ISBLANK(OFFSET(INDIRECT(ifpivot!$H$1),CELL("row",B73)-5,,)),"",OFFSET(INDIRECT(ifpivot!$H$1),CELL("row",B73)-5,,))</f>
        <v/>
      </c>
      <c r="C73" s="26" t="str">
        <f ca="1">IF(ISBLANK(OFFSET(INDIRECT(ifpivot!$H$1),CELL("row",B73)-5,,)),"", GETPIVOTDATA("Sum - IFLaunch",ifpivot!$A$1,"Week",OFFSET(INDIRECT(ifpivot!$H$1),CELL("row",B73)-5,,)))</f>
        <v/>
      </c>
      <c r="D73" s="26" t="str">
        <f ca="1">IF(ISBLANK(OFFSET(INDIRECT(ifpivot!$H$1),CELL("row",B73)-5,,)),"", GETPIVOTDATA("Sum - Fix",ifpivot!$A$1,"Week",OFFSET(INDIRECT(ifpivot!$H$1),CELL("row",B73)-5,,)))</f>
        <v/>
      </c>
    </row>
    <row r="74" spans="2:4" x14ac:dyDescent="0.2">
      <c r="B74" s="32" t="str">
        <f ca="1">IF(ISBLANK(OFFSET(INDIRECT(ifpivot!$H$1),CELL("row",B74)-5,,)),"",OFFSET(INDIRECT(ifpivot!$H$1),CELL("row",B74)-5,,))</f>
        <v/>
      </c>
      <c r="C74" s="26" t="str">
        <f ca="1">IF(ISBLANK(OFFSET(INDIRECT(ifpivot!$H$1),CELL("row",B74)-5,,)),"", GETPIVOTDATA("Sum - IFLaunch",ifpivot!$A$1,"Week",OFFSET(INDIRECT(ifpivot!$H$1),CELL("row",B74)-5,,)))</f>
        <v/>
      </c>
      <c r="D74" s="26" t="str">
        <f ca="1">IF(ISBLANK(OFFSET(INDIRECT(ifpivot!$H$1),CELL("row",B74)-5,,)),"", GETPIVOTDATA("Sum - Fix",ifpivot!$A$1,"Week",OFFSET(INDIRECT(ifpivot!$H$1),CELL("row",B74)-5,,)))</f>
        <v/>
      </c>
    </row>
    <row r="75" spans="2:4" x14ac:dyDescent="0.2">
      <c r="B75" s="32" t="str">
        <f ca="1">IF(ISBLANK(OFFSET(INDIRECT(ifpivot!$H$1),CELL("row",B75)-5,,)),"",OFFSET(INDIRECT(ifpivot!$H$1),CELL("row",B75)-5,,))</f>
        <v/>
      </c>
      <c r="C75" s="26" t="str">
        <f ca="1">IF(ISBLANK(OFFSET(INDIRECT(ifpivot!$H$1),CELL("row",B75)-5,,)),"", GETPIVOTDATA("Sum - IFLaunch",ifpivot!$A$1,"Week",OFFSET(INDIRECT(ifpivot!$H$1),CELL("row",B75)-5,,)))</f>
        <v/>
      </c>
      <c r="D75" s="26" t="str">
        <f ca="1">IF(ISBLANK(OFFSET(INDIRECT(ifpivot!$H$1),CELL("row",B75)-5,,)),"", GETPIVOTDATA("Sum - Fix",ifpivot!$A$1,"Week",OFFSET(INDIRECT(ifpivot!$H$1),CELL("row",B75)-5,,)))</f>
        <v/>
      </c>
    </row>
    <row r="76" spans="2:4" x14ac:dyDescent="0.2">
      <c r="B76" s="32" t="str">
        <f ca="1">IF(ISBLANK(OFFSET(INDIRECT(ifpivot!$H$1),CELL("row",B76)-5,,)),"",OFFSET(INDIRECT(ifpivot!$H$1),CELL("row",B76)-5,,))</f>
        <v/>
      </c>
      <c r="C76" s="26" t="str">
        <f ca="1">IF(ISBLANK(OFFSET(INDIRECT(ifpivot!$H$1),CELL("row",B76)-5,,)),"", GETPIVOTDATA("Sum - IFLaunch",ifpivot!$A$1,"Week",OFFSET(INDIRECT(ifpivot!$H$1),CELL("row",B76)-5,,)))</f>
        <v/>
      </c>
      <c r="D76" s="26" t="str">
        <f ca="1">IF(ISBLANK(OFFSET(INDIRECT(ifpivot!$H$1),CELL("row",B76)-5,,)),"", GETPIVOTDATA("Sum - Fix",ifpivot!$A$1,"Week",OFFSET(INDIRECT(ifpivot!$H$1),CELL("row",B76)-5,,)))</f>
        <v/>
      </c>
    </row>
    <row r="77" spans="2:4" x14ac:dyDescent="0.2">
      <c r="B77" s="32" t="str">
        <f ca="1">IF(ISBLANK(OFFSET(INDIRECT(ifpivot!$H$1),CELL("row",B77)-5,,)),"",OFFSET(INDIRECT(ifpivot!$H$1),CELL("row",B77)-5,,))</f>
        <v/>
      </c>
      <c r="C77" s="26" t="str">
        <f ca="1">IF(ISBLANK(OFFSET(INDIRECT(ifpivot!$H$1),CELL("row",B77)-5,,)),"", GETPIVOTDATA("Sum - IFLaunch",ifpivot!$A$1,"Week",OFFSET(INDIRECT(ifpivot!$H$1),CELL("row",B77)-5,,)))</f>
        <v/>
      </c>
      <c r="D77" s="26" t="str">
        <f ca="1">IF(ISBLANK(OFFSET(INDIRECT(ifpivot!$H$1),CELL("row",B77)-5,,)),"", GETPIVOTDATA("Sum - Fix",ifpivot!$A$1,"Week",OFFSET(INDIRECT(ifpivot!$H$1),CELL("row",B77)-5,,)))</f>
        <v/>
      </c>
    </row>
    <row r="78" spans="2:4" x14ac:dyDescent="0.2">
      <c r="B78" s="32" t="str">
        <f ca="1">IF(ISBLANK(OFFSET(INDIRECT(ifpivot!$H$1),CELL("row",B78)-5,,)),"",OFFSET(INDIRECT(ifpivot!$H$1),CELL("row",B78)-5,,))</f>
        <v/>
      </c>
      <c r="C78" s="26" t="str">
        <f ca="1">IF(ISBLANK(OFFSET(INDIRECT(ifpivot!$H$1),CELL("row",B78)-5,,)),"", GETPIVOTDATA("Sum - IFLaunch",ifpivot!$A$1,"Week",OFFSET(INDIRECT(ifpivot!$H$1),CELL("row",B78)-5,,)))</f>
        <v/>
      </c>
      <c r="D78" s="26" t="str">
        <f ca="1">IF(ISBLANK(OFFSET(INDIRECT(ifpivot!$H$1),CELL("row",B78)-5,,)),"", GETPIVOTDATA("Sum - Fix",ifpivot!$A$1,"Week",OFFSET(INDIRECT(ifpivot!$H$1),CELL("row",B78)-5,,)))</f>
        <v/>
      </c>
    </row>
    <row r="79" spans="2:4" x14ac:dyDescent="0.2">
      <c r="B79" s="32" t="str">
        <f ca="1">IF(ISBLANK(OFFSET(INDIRECT(ifpivot!$H$1),CELL("row",B79)-5,,)),"",OFFSET(INDIRECT(ifpivot!$H$1),CELL("row",B79)-5,,))</f>
        <v/>
      </c>
      <c r="C79" s="26" t="str">
        <f ca="1">IF(ISBLANK(OFFSET(INDIRECT(ifpivot!$H$1),CELL("row",B79)-5,,)),"", GETPIVOTDATA("Sum - IFLaunch",ifpivot!$A$1,"Week",OFFSET(INDIRECT(ifpivot!$H$1),CELL("row",B79)-5,,)))</f>
        <v/>
      </c>
      <c r="D79" s="26" t="str">
        <f ca="1">IF(ISBLANK(OFFSET(INDIRECT(ifpivot!$H$1),CELL("row",B79)-5,,)),"", GETPIVOTDATA("Sum - Fix",ifpivot!$A$1,"Week",OFFSET(INDIRECT(ifpivot!$H$1),CELL("row",B79)-5,,)))</f>
        <v/>
      </c>
    </row>
    <row r="80" spans="2:4" x14ac:dyDescent="0.2">
      <c r="B80" s="32" t="str">
        <f ca="1">IF(ISBLANK(OFFSET(INDIRECT(ifpivot!$H$1),CELL("row",B80)-5,,)),"",OFFSET(INDIRECT(ifpivot!$H$1),CELL("row",B80)-5,,))</f>
        <v/>
      </c>
      <c r="C80" s="26" t="str">
        <f ca="1">IF(ISBLANK(OFFSET(INDIRECT(ifpivot!$H$1),CELL("row",B80)-5,,)),"", GETPIVOTDATA("Sum - IFLaunch",ifpivot!$A$1,"Week",OFFSET(INDIRECT(ifpivot!$H$1),CELL("row",B80)-5,,)))</f>
        <v/>
      </c>
      <c r="D80" s="26" t="str">
        <f ca="1">IF(ISBLANK(OFFSET(INDIRECT(ifpivot!$H$1),CELL("row",B80)-5,,)),"", GETPIVOTDATA("Sum - Fix",ifpivot!$A$1,"Week",OFFSET(INDIRECT(ifpivot!$H$1),CELL("row",B80)-5,,)))</f>
        <v/>
      </c>
    </row>
    <row r="81" spans="2:4" x14ac:dyDescent="0.2">
      <c r="B81" s="32" t="str">
        <f ca="1">IF(ISBLANK(OFFSET(INDIRECT(ifpivot!$H$1),CELL("row",B81)-5,,)),"",OFFSET(INDIRECT(ifpivot!$H$1),CELL("row",B81)-5,,))</f>
        <v/>
      </c>
      <c r="C81" s="26" t="str">
        <f ca="1">IF(ISBLANK(OFFSET(INDIRECT(ifpivot!$H$1),CELL("row",B81)-5,,)),"", GETPIVOTDATA("Sum - IFLaunch",ifpivot!$A$1,"Week",OFFSET(INDIRECT(ifpivot!$H$1),CELL("row",B81)-5,,)))</f>
        <v/>
      </c>
      <c r="D81" s="26" t="str">
        <f ca="1">IF(ISBLANK(OFFSET(INDIRECT(ifpivot!$H$1),CELL("row",B81)-5,,)),"", GETPIVOTDATA("Sum - Fix",ifpivot!$A$1,"Week",OFFSET(INDIRECT(ifpivot!$H$1),CELL("row",B81)-5,,)))</f>
        <v/>
      </c>
    </row>
    <row r="82" spans="2:4" x14ac:dyDescent="0.2">
      <c r="B82" s="32" t="str">
        <f ca="1">IF(ISBLANK(OFFSET(INDIRECT(ifpivot!$H$1),CELL("row",B82)-5,,)),"",OFFSET(INDIRECT(ifpivot!$H$1),CELL("row",B82)-5,,))</f>
        <v/>
      </c>
      <c r="C82" s="26" t="str">
        <f ca="1">IF(ISBLANK(OFFSET(INDIRECT(ifpivot!$H$1),CELL("row",B82)-5,,)),"", GETPIVOTDATA("Sum - IFLaunch",ifpivot!$A$1,"Week",OFFSET(INDIRECT(ifpivot!$H$1),CELL("row",B82)-5,,)))</f>
        <v/>
      </c>
      <c r="D82" s="26" t="str">
        <f ca="1">IF(ISBLANK(OFFSET(INDIRECT(ifpivot!$H$1),CELL("row",B82)-5,,)),"", GETPIVOTDATA("Sum - Fix",ifpivot!$A$1,"Week",OFFSET(INDIRECT(ifpivot!$H$1),CELL("row",B82)-5,,)))</f>
        <v/>
      </c>
    </row>
    <row r="83" spans="2:4" x14ac:dyDescent="0.2">
      <c r="B83" s="32" t="str">
        <f ca="1">IF(ISBLANK(OFFSET(INDIRECT(ifpivot!$H$1),CELL("row",B83)-5,,)),"",OFFSET(INDIRECT(ifpivot!$H$1),CELL("row",B83)-5,,))</f>
        <v/>
      </c>
      <c r="C83" s="26" t="str">
        <f ca="1">IF(ISBLANK(OFFSET(INDIRECT(ifpivot!$H$1),CELL("row",B83)-5,,)),"", GETPIVOTDATA("Sum - IFLaunch",ifpivot!$A$1,"Week",OFFSET(INDIRECT(ifpivot!$H$1),CELL("row",B83)-5,,)))</f>
        <v/>
      </c>
      <c r="D83" s="26" t="str">
        <f ca="1">IF(ISBLANK(OFFSET(INDIRECT(ifpivot!$H$1),CELL("row",B83)-5,,)),"", GETPIVOTDATA("Sum - Fix",ifpivot!$A$1,"Week",OFFSET(INDIRECT(ifpivot!$H$1),CELL("row",B83)-5,,)))</f>
        <v/>
      </c>
    </row>
    <row r="84" spans="2:4" x14ac:dyDescent="0.2">
      <c r="B84" s="32" t="str">
        <f ca="1">IF(ISBLANK(OFFSET(INDIRECT(ifpivot!$H$1),CELL("row",B84)-5,,)),"",OFFSET(INDIRECT(ifpivot!$H$1),CELL("row",B84)-5,,))</f>
        <v/>
      </c>
      <c r="C84" s="26" t="str">
        <f ca="1">IF(ISBLANK(OFFSET(INDIRECT(ifpivot!$H$1),CELL("row",B84)-5,,)),"", GETPIVOTDATA("Sum - IFLaunch",ifpivot!$A$1,"Week",OFFSET(INDIRECT(ifpivot!$H$1),CELL("row",B84)-5,,)))</f>
        <v/>
      </c>
      <c r="D84" s="26" t="str">
        <f ca="1">IF(ISBLANK(OFFSET(INDIRECT(ifpivot!$H$1),CELL("row",B84)-5,,)),"", GETPIVOTDATA("Sum - Fix",ifpivot!$A$1,"Week",OFFSET(INDIRECT(ifpivot!$H$1),CELL("row",B84)-5,,)))</f>
        <v/>
      </c>
    </row>
    <row r="85" spans="2:4" x14ac:dyDescent="0.2">
      <c r="B85" s="32" t="str">
        <f ca="1">IF(ISBLANK(OFFSET(INDIRECT(ifpivot!$H$1),CELL("row",B85)-5,,)),"",OFFSET(INDIRECT(ifpivot!$H$1),CELL("row",B85)-5,,))</f>
        <v/>
      </c>
      <c r="C85" s="26" t="str">
        <f ca="1">IF(ISBLANK(OFFSET(INDIRECT(ifpivot!$H$1),CELL("row",B85)-5,,)),"", GETPIVOTDATA("Sum - IFLaunch",ifpivot!$A$1,"Week",OFFSET(INDIRECT(ifpivot!$H$1),CELL("row",B85)-5,,)))</f>
        <v/>
      </c>
      <c r="D85" s="26" t="str">
        <f ca="1">IF(ISBLANK(OFFSET(INDIRECT(ifpivot!$H$1),CELL("row",B85)-5,,)),"", GETPIVOTDATA("Sum - Fix",ifpivot!$A$1,"Week",OFFSET(INDIRECT(ifpivot!$H$1),CELL("row",B85)-5,,)))</f>
        <v/>
      </c>
    </row>
    <row r="86" spans="2:4" x14ac:dyDescent="0.2">
      <c r="B86" s="32" t="str">
        <f ca="1">IF(ISBLANK(OFFSET(INDIRECT(ifpivot!$H$1),CELL("row",B86)-5,,)),"",OFFSET(INDIRECT(ifpivot!$H$1),CELL("row",B86)-5,,))</f>
        <v/>
      </c>
      <c r="C86" s="26" t="str">
        <f ca="1">IF(ISBLANK(OFFSET(INDIRECT(ifpivot!$H$1),CELL("row",B86)-5,,)),"", GETPIVOTDATA("Sum - IFLaunch",ifpivot!$A$1,"Week",OFFSET(INDIRECT(ifpivot!$H$1),CELL("row",B86)-5,,)))</f>
        <v/>
      </c>
      <c r="D86" s="26" t="str">
        <f ca="1">IF(ISBLANK(OFFSET(INDIRECT(ifpivot!$H$1),CELL("row",B86)-5,,)),"", GETPIVOTDATA("Sum - Fix",ifpivot!$A$1,"Week",OFFSET(INDIRECT(ifpivot!$H$1),CELL("row",B86)-5,,)))</f>
        <v/>
      </c>
    </row>
    <row r="87" spans="2:4" x14ac:dyDescent="0.2">
      <c r="B87" s="32" t="str">
        <f ca="1">IF(ISBLANK(OFFSET(INDIRECT(ifpivot!$H$1),CELL("row",B87)-5,,)),"",OFFSET(INDIRECT(ifpivot!$H$1),CELL("row",B87)-5,,))</f>
        <v/>
      </c>
      <c r="C87" s="26" t="str">
        <f ca="1">IF(ISBLANK(OFFSET(INDIRECT(ifpivot!$H$1),CELL("row",B87)-5,,)),"", GETPIVOTDATA("Sum - IFLaunch",ifpivot!$A$1,"Week",OFFSET(INDIRECT(ifpivot!$H$1),CELL("row",B87)-5,,)))</f>
        <v/>
      </c>
      <c r="D87" s="26" t="str">
        <f ca="1">IF(ISBLANK(OFFSET(INDIRECT(ifpivot!$H$1),CELL("row",B87)-5,,)),"", GETPIVOTDATA("Sum - Fix",ifpivot!$A$1,"Week",OFFSET(INDIRECT(ifpivot!$H$1),CELL("row",B87)-5,,)))</f>
        <v/>
      </c>
    </row>
    <row r="88" spans="2:4" x14ac:dyDescent="0.2">
      <c r="B88" s="32" t="str">
        <f ca="1">IF(ISBLANK(OFFSET(INDIRECT(ifpivot!$H$1),CELL("row",B88)-5,,)),"",OFFSET(INDIRECT(ifpivot!$H$1),CELL("row",B88)-5,,))</f>
        <v/>
      </c>
      <c r="C88" s="26" t="str">
        <f ca="1">IF(ISBLANK(OFFSET(INDIRECT(ifpivot!$H$1),CELL("row",B88)-5,,)),"", GETPIVOTDATA("Sum - IFLaunch",ifpivot!$A$1,"Week",OFFSET(INDIRECT(ifpivot!$H$1),CELL("row",B88)-5,,)))</f>
        <v/>
      </c>
      <c r="D88" s="26" t="str">
        <f ca="1">IF(ISBLANK(OFFSET(INDIRECT(ifpivot!$H$1),CELL("row",B88)-5,,)),"", GETPIVOTDATA("Sum - Fix",ifpivot!$A$1,"Week",OFFSET(INDIRECT(ifpivot!$H$1),CELL("row",B88)-5,,)))</f>
        <v/>
      </c>
    </row>
    <row r="89" spans="2:4" x14ac:dyDescent="0.2">
      <c r="B89" s="32" t="str">
        <f ca="1">IF(ISBLANK(OFFSET(INDIRECT(ifpivot!$H$1),CELL("row",B89)-5,,)),"",OFFSET(INDIRECT(ifpivot!$H$1),CELL("row",B89)-5,,))</f>
        <v/>
      </c>
      <c r="C89" s="26" t="str">
        <f ca="1">IF(ISBLANK(OFFSET(INDIRECT(ifpivot!$H$1),CELL("row",B89)-5,,)),"", GETPIVOTDATA("Sum - IFLaunch",ifpivot!$A$1,"Week",OFFSET(INDIRECT(ifpivot!$H$1),CELL("row",B89)-5,,)))</f>
        <v/>
      </c>
      <c r="D89" s="26" t="str">
        <f ca="1">IF(ISBLANK(OFFSET(INDIRECT(ifpivot!$H$1),CELL("row",B89)-5,,)),"", GETPIVOTDATA("Sum - Fix",ifpivot!$A$1,"Week",OFFSET(INDIRECT(ifpivot!$H$1),CELL("row",B89)-5,,)))</f>
        <v/>
      </c>
    </row>
    <row r="90" spans="2:4" x14ac:dyDescent="0.2">
      <c r="B90" s="32" t="str">
        <f ca="1">IF(ISBLANK(OFFSET(INDIRECT(ifpivot!$H$1),CELL("row",B90)-5,,)),"",OFFSET(INDIRECT(ifpivot!$H$1),CELL("row",B90)-5,,))</f>
        <v/>
      </c>
      <c r="C90" s="26" t="str">
        <f ca="1">IF(ISBLANK(OFFSET(INDIRECT(ifpivot!$H$1),CELL("row",B90)-5,,)),"", GETPIVOTDATA("Sum - IFLaunch",ifpivot!$A$1,"Week",OFFSET(INDIRECT(ifpivot!$H$1),CELL("row",B90)-5,,)))</f>
        <v/>
      </c>
      <c r="D90" s="26" t="str">
        <f ca="1">IF(ISBLANK(OFFSET(INDIRECT(ifpivot!$H$1),CELL("row",B90)-5,,)),"", GETPIVOTDATA("Sum - Fix",ifpivot!$A$1,"Week",OFFSET(INDIRECT(ifpivot!$H$1),CELL("row",B90)-5,,)))</f>
        <v/>
      </c>
    </row>
    <row r="91" spans="2:4" x14ac:dyDescent="0.2">
      <c r="B91" s="32" t="str">
        <f ca="1">IF(ISBLANK(OFFSET(INDIRECT(ifpivot!$H$1),CELL("row",B91)-5,,)),"",OFFSET(INDIRECT(ifpivot!$H$1),CELL("row",B91)-5,,))</f>
        <v/>
      </c>
      <c r="C91" s="26" t="str">
        <f ca="1">IF(ISBLANK(OFFSET(INDIRECT(ifpivot!$H$1),CELL("row",B91)-5,,)),"", GETPIVOTDATA("Sum - IFLaunch",ifpivot!$A$1,"Week",OFFSET(INDIRECT(ifpivot!$H$1),CELL("row",B91)-5,,)))</f>
        <v/>
      </c>
      <c r="D91" s="26" t="str">
        <f ca="1">IF(ISBLANK(OFFSET(INDIRECT(ifpivot!$H$1),CELL("row",B91)-5,,)),"", GETPIVOTDATA("Sum - Fix",ifpivot!$A$1,"Week",OFFSET(INDIRECT(ifpivot!$H$1),CELL("row",B91)-5,,)))</f>
        <v/>
      </c>
    </row>
    <row r="92" spans="2:4" x14ac:dyDescent="0.2">
      <c r="B92" s="32" t="str">
        <f ca="1">IF(ISBLANK(OFFSET(INDIRECT(ifpivot!$H$1),CELL("row",B92)-5,,)),"",OFFSET(INDIRECT(ifpivot!$H$1),CELL("row",B92)-5,,))</f>
        <v/>
      </c>
      <c r="C92" s="26" t="str">
        <f ca="1">IF(ISBLANK(OFFSET(INDIRECT(ifpivot!$H$1),CELL("row",B92)-5,,)),"", GETPIVOTDATA("Sum - IFLaunch",ifpivot!$A$1,"Week",OFFSET(INDIRECT(ifpivot!$H$1),CELL("row",B92)-5,,)))</f>
        <v/>
      </c>
      <c r="D92" s="26" t="str">
        <f ca="1">IF(ISBLANK(OFFSET(INDIRECT(ifpivot!$H$1),CELL("row",B92)-5,,)),"", GETPIVOTDATA("Sum - Fix",ifpivot!$A$1,"Week",OFFSET(INDIRECT(ifpivot!$H$1),CELL("row",B92)-5,,)))</f>
        <v/>
      </c>
    </row>
    <row r="93" spans="2:4" x14ac:dyDescent="0.2">
      <c r="B93" s="32" t="str">
        <f ca="1">IF(ISBLANK(OFFSET(INDIRECT(ifpivot!$H$1),CELL("row",B93)-5,,)),"",OFFSET(INDIRECT(ifpivot!$H$1),CELL("row",B93)-5,,))</f>
        <v/>
      </c>
      <c r="C93" s="26" t="str">
        <f ca="1">IF(ISBLANK(OFFSET(INDIRECT(ifpivot!$H$1),CELL("row",B93)-5,,)),"", GETPIVOTDATA("Sum - IFLaunch",ifpivot!$A$1,"Week",OFFSET(INDIRECT(ifpivot!$H$1),CELL("row",B93)-5,,)))</f>
        <v/>
      </c>
      <c r="D93" s="26" t="str">
        <f ca="1">IF(ISBLANK(OFFSET(INDIRECT(ifpivot!$H$1),CELL("row",B93)-5,,)),"", GETPIVOTDATA("Sum - Fix",ifpivot!$A$1,"Week",OFFSET(INDIRECT(ifpivot!$H$1),CELL("row",B93)-5,,)))</f>
        <v/>
      </c>
    </row>
    <row r="94" spans="2:4" x14ac:dyDescent="0.2">
      <c r="B94" s="32" t="str">
        <f ca="1">IF(ISBLANK(OFFSET(INDIRECT(ifpivot!$H$1),CELL("row",B94)-5,,)),"",OFFSET(INDIRECT(ifpivot!$H$1),CELL("row",B94)-5,,))</f>
        <v/>
      </c>
      <c r="C94" s="26" t="str">
        <f ca="1">IF(ISBLANK(OFFSET(INDIRECT(ifpivot!$H$1),CELL("row",B94)-5,,)),"", GETPIVOTDATA("Sum - IFLaunch",ifpivot!$A$1,"Week",OFFSET(INDIRECT(ifpivot!$H$1),CELL("row",B94)-5,,)))</f>
        <v/>
      </c>
      <c r="D94" s="26" t="str">
        <f ca="1">IF(ISBLANK(OFFSET(INDIRECT(ifpivot!$H$1),CELL("row",B94)-5,,)),"", GETPIVOTDATA("Sum - Fix",ifpivot!$A$1,"Week",OFFSET(INDIRECT(ifpivot!$H$1),CELL("row",B94)-5,,)))</f>
        <v/>
      </c>
    </row>
    <row r="95" spans="2:4" x14ac:dyDescent="0.2">
      <c r="B95" s="32" t="str">
        <f ca="1">IF(ISBLANK(OFFSET(INDIRECT(ifpivot!$H$1),CELL("row",B95)-5,,)),"",OFFSET(INDIRECT(ifpivot!$H$1),CELL("row",B95)-5,,))</f>
        <v/>
      </c>
      <c r="C95" s="26" t="str">
        <f ca="1">IF(ISBLANK(OFFSET(INDIRECT(ifpivot!$H$1),CELL("row",B95)-5,,)),"", GETPIVOTDATA("Sum - IFLaunch",ifpivot!$A$1,"Week",OFFSET(INDIRECT(ifpivot!$H$1),CELL("row",B95)-5,,)))</f>
        <v/>
      </c>
      <c r="D95" s="26" t="str">
        <f ca="1">IF(ISBLANK(OFFSET(INDIRECT(ifpivot!$H$1),CELL("row",B95)-5,,)),"", GETPIVOTDATA("Sum - Fix",ifpivot!$A$1,"Week",OFFSET(INDIRECT(ifpivot!$H$1),CELL("row",B95)-5,,)))</f>
        <v/>
      </c>
    </row>
    <row r="96" spans="2:4" x14ac:dyDescent="0.2">
      <c r="B96" s="32" t="str">
        <f ca="1">IF(ISBLANK(OFFSET(INDIRECT(ifpivot!$H$1),CELL("row",B96)-5,,)),"",OFFSET(INDIRECT(ifpivot!$H$1),CELL("row",B96)-5,,))</f>
        <v/>
      </c>
      <c r="C96" s="26" t="str">
        <f ca="1">IF(ISBLANK(OFFSET(INDIRECT(ifpivot!$H$1),CELL("row",B96)-5,,)),"", GETPIVOTDATA("Sum - IFLaunch",ifpivot!$A$1,"Week",OFFSET(INDIRECT(ifpivot!$H$1),CELL("row",B96)-5,,)))</f>
        <v/>
      </c>
      <c r="D96" s="26" t="str">
        <f ca="1">IF(ISBLANK(OFFSET(INDIRECT(ifpivot!$H$1),CELL("row",B96)-5,,)),"", GETPIVOTDATA("Sum - Fix",ifpivot!$A$1,"Week",OFFSET(INDIRECT(ifpivot!$H$1),CELL("row",B96)-5,,)))</f>
        <v/>
      </c>
    </row>
    <row r="97" spans="2:4" x14ac:dyDescent="0.2">
      <c r="B97" s="32" t="str">
        <f ca="1">IF(ISBLANK(OFFSET(INDIRECT(ifpivot!$H$1),CELL("row",B97)-5,,)),"",OFFSET(INDIRECT(ifpivot!$H$1),CELL("row",B97)-5,,))</f>
        <v/>
      </c>
      <c r="C97" s="26" t="str">
        <f ca="1">IF(ISBLANK(OFFSET(INDIRECT(ifpivot!$H$1),CELL("row",B97)-5,,)),"", GETPIVOTDATA("Sum - IFLaunch",ifpivot!$A$1,"Week",OFFSET(INDIRECT(ifpivot!$H$1),CELL("row",B97)-5,,)))</f>
        <v/>
      </c>
      <c r="D97" s="26" t="str">
        <f ca="1">IF(ISBLANK(OFFSET(INDIRECT(ifpivot!$H$1),CELL("row",B97)-5,,)),"", GETPIVOTDATA("Sum - Fix",ifpivot!$A$1,"Week",OFFSET(INDIRECT(ifpivot!$H$1),CELL("row",B97)-5,,)))</f>
        <v/>
      </c>
    </row>
    <row r="98" spans="2:4" x14ac:dyDescent="0.2">
      <c r="B98" s="32" t="str">
        <f ca="1">IF(ISBLANK(OFFSET(INDIRECT(ifpivot!$H$1),CELL("row",B98)-5,,)),"",OFFSET(INDIRECT(ifpivot!$H$1),CELL("row",B98)-5,,))</f>
        <v/>
      </c>
      <c r="C98" s="26" t="str">
        <f ca="1">IF(ISBLANK(OFFSET(INDIRECT(ifpivot!$H$1),CELL("row",B98)-5,,)),"", GETPIVOTDATA("Sum - IFLaunch",ifpivot!$A$1,"Week",OFFSET(INDIRECT(ifpivot!$H$1),CELL("row",B98)-5,,)))</f>
        <v/>
      </c>
      <c r="D98" s="26" t="str">
        <f ca="1">IF(ISBLANK(OFFSET(INDIRECT(ifpivot!$H$1),CELL("row",B98)-5,,)),"", GETPIVOTDATA("Sum - Fix",ifpivot!$A$1,"Week",OFFSET(INDIRECT(ifpivot!$H$1),CELL("row",B98)-5,,)))</f>
        <v/>
      </c>
    </row>
    <row r="99" spans="2:4" x14ac:dyDescent="0.2">
      <c r="B99" s="32" t="str">
        <f ca="1">IF(ISBLANK(OFFSET(INDIRECT(ifpivot!$H$1),CELL("row",B99)-5,,)),"",OFFSET(INDIRECT(ifpivot!$H$1),CELL("row",B99)-5,,))</f>
        <v/>
      </c>
      <c r="C99" s="26" t="str">
        <f ca="1">IF(ISBLANK(OFFSET(INDIRECT(ifpivot!$H$1),CELL("row",B99)-5,,)),"", GETPIVOTDATA("Sum - IFLaunch",ifpivot!$A$1,"Week",OFFSET(INDIRECT(ifpivot!$H$1),CELL("row",B99)-5,,)))</f>
        <v/>
      </c>
      <c r="D99" s="26" t="str">
        <f ca="1">IF(ISBLANK(OFFSET(INDIRECT(ifpivot!$H$1),CELL("row",B99)-5,,)),"", GETPIVOTDATA("Sum - Fix",ifpivot!$A$1,"Week",OFFSET(INDIRECT(ifpivot!$H$1),CELL("row",B99)-5,,)))</f>
        <v/>
      </c>
    </row>
    <row r="100" spans="2:4" x14ac:dyDescent="0.2">
      <c r="B100" s="32" t="str">
        <f ca="1">IF(ISBLANK(OFFSET(INDIRECT(ifpivot!$H$1),CELL("row",B100)-5,,)),"",OFFSET(INDIRECT(ifpivot!$H$1),CELL("row",B100)-5,,))</f>
        <v/>
      </c>
      <c r="C100" s="26" t="str">
        <f ca="1">IF(ISBLANK(OFFSET(INDIRECT(ifpivot!$H$1),CELL("row",B100)-5,,)),"", GETPIVOTDATA("Sum - IFLaunch",ifpivot!$A$1,"Week",OFFSET(INDIRECT(ifpivot!$H$1),CELL("row",B100)-5,,)))</f>
        <v/>
      </c>
      <c r="D100" s="26" t="str">
        <f ca="1">IF(ISBLANK(OFFSET(INDIRECT(ifpivot!$H$1),CELL("row",B100)-5,,)),"", GETPIVOTDATA("Sum - Fix",ifpivot!$A$1,"Week",OFFSET(INDIRECT(ifpivot!$H$1),CELL("row",B100)-5,,)))</f>
        <v/>
      </c>
    </row>
    <row r="101" spans="2:4" x14ac:dyDescent="0.2">
      <c r="B101" s="32" t="str">
        <f ca="1">IF(ISBLANK(OFFSET(INDIRECT(ifpivot!$H$1),CELL("row",B101)-5,,)),"",OFFSET(INDIRECT(ifpivot!$H$1),CELL("row",B101)-5,,))</f>
        <v/>
      </c>
      <c r="C101" s="26" t="str">
        <f ca="1">IF(ISBLANK(OFFSET(INDIRECT(ifpivot!$H$1),CELL("row",B101)-5,,)),"", GETPIVOTDATA("Sum - IFLaunch",ifpivot!$A$1,"Week",OFFSET(INDIRECT(ifpivot!$H$1),CELL("row",B101)-5,,)))</f>
        <v/>
      </c>
      <c r="D101" s="26" t="str">
        <f ca="1">IF(ISBLANK(OFFSET(INDIRECT(ifpivot!$H$1),CELL("row",B101)-5,,)),"", GETPIVOTDATA("Sum - Fix",ifpivot!$A$1,"Week",OFFSET(INDIRECT(ifpivot!$H$1),CELL("row",B101)-5,,)))</f>
        <v/>
      </c>
    </row>
    <row r="102" spans="2:4" x14ac:dyDescent="0.2">
      <c r="B102" s="32" t="str">
        <f ca="1">IF(ISBLANK(OFFSET(INDIRECT(ifpivot!$H$1),CELL("row",B102)-5,,)),"",OFFSET(INDIRECT(ifpivot!$H$1),CELL("row",B102)-5,,))</f>
        <v/>
      </c>
      <c r="C102" s="26" t="str">
        <f ca="1">IF(ISBLANK(OFFSET(INDIRECT(ifpivot!$H$1),CELL("row",B102)-5,,)),"", GETPIVOTDATA("Sum - IFLaunch",ifpivot!$A$1,"Week",OFFSET(INDIRECT(ifpivot!$H$1),CELL("row",B102)-5,,)))</f>
        <v/>
      </c>
      <c r="D102" s="26" t="str">
        <f ca="1">IF(ISBLANK(OFFSET(INDIRECT(ifpivot!$H$1),CELL("row",B102)-5,,)),"", GETPIVOTDATA("Sum - Fix",ifpivot!$A$1,"Week",OFFSET(INDIRECT(ifpivot!$H$1),CELL("row",B102)-5,,)))</f>
        <v/>
      </c>
    </row>
    <row r="103" spans="2:4" x14ac:dyDescent="0.2">
      <c r="B103" s="32" t="str">
        <f ca="1">IF(ISBLANK(OFFSET(INDIRECT(ifpivot!$H$1),CELL("row",B103)-5,,)),"",OFFSET(INDIRECT(ifpivot!$H$1),CELL("row",B103)-5,,))</f>
        <v/>
      </c>
      <c r="C103" s="26" t="str">
        <f ca="1">IF(ISBLANK(OFFSET(INDIRECT(ifpivot!$H$1),CELL("row",B103)-5,,)),"", GETPIVOTDATA("Sum - IFLaunch",ifpivot!$A$1,"Week",OFFSET(INDIRECT(ifpivot!$H$1),CELL("row",B103)-5,,)))</f>
        <v/>
      </c>
      <c r="D103" s="26" t="str">
        <f ca="1">IF(ISBLANK(OFFSET(INDIRECT(ifpivot!$H$1),CELL("row",B103)-5,,)),"", GETPIVOTDATA("Sum - Fix",ifpivot!$A$1,"Week",OFFSET(INDIRECT(ifpivot!$H$1),CELL("row",B103)-5,,)))</f>
        <v/>
      </c>
    </row>
    <row r="104" spans="2:4" x14ac:dyDescent="0.2">
      <c r="B104" s="32" t="str">
        <f ca="1">IF(ISBLANK(OFFSET(INDIRECT(ifpivot!$H$1),CELL("row",B104)-5,,)),"",OFFSET(INDIRECT(ifpivot!$H$1),CELL("row",B104)-5,,))</f>
        <v/>
      </c>
      <c r="C104" s="26" t="str">
        <f ca="1">IF(ISBLANK(OFFSET(INDIRECT(ifpivot!$H$1),CELL("row",B104)-5,,)),"", GETPIVOTDATA("Sum - IFLaunch",ifpivot!$A$1,"Week",OFFSET(INDIRECT(ifpivot!$H$1),CELL("row",B104)-5,,)))</f>
        <v/>
      </c>
      <c r="D104" s="26" t="str">
        <f ca="1">IF(ISBLANK(OFFSET(INDIRECT(ifpivot!$H$1),CELL("row",B104)-5,,)),"", GETPIVOTDATA("Sum - Fix",ifpivot!$A$1,"Week",OFFSET(INDIRECT(ifpivot!$H$1),CELL("row",B104)-5,,)))</f>
        <v/>
      </c>
    </row>
    <row r="105" spans="2:4" x14ac:dyDescent="0.2">
      <c r="B105" s="32" t="str">
        <f ca="1">IF(ISBLANK(OFFSET(INDIRECT(ifpivot!$H$1),CELL("row",B105)-5,,)),"",OFFSET(INDIRECT(ifpivot!$H$1),CELL("row",B105)-5,,))</f>
        <v/>
      </c>
      <c r="C105" s="26" t="str">
        <f ca="1">IF(ISBLANK(OFFSET(INDIRECT(ifpivot!$H$1),CELL("row",B105)-5,,)),"", GETPIVOTDATA("Sum - IFLaunch",ifpivot!$A$1,"Week",OFFSET(INDIRECT(ifpivot!$H$1),CELL("row",B105)-5,,)))</f>
        <v/>
      </c>
      <c r="D105" s="26" t="str">
        <f ca="1">IF(ISBLANK(OFFSET(INDIRECT(ifpivot!$H$1),CELL("row",B105)-5,,)),"", GETPIVOTDATA("Sum - Fix",ifpivot!$A$1,"Week",OFFSET(INDIRECT(ifpivot!$H$1),CELL("row",B105)-5,,)))</f>
        <v/>
      </c>
    </row>
    <row r="106" spans="2:4" x14ac:dyDescent="0.2">
      <c r="B106" s="32" t="str">
        <f ca="1">IF(ISBLANK(OFFSET(INDIRECT(ifpivot!$H$1),CELL("row",B106)-5,,)),"",OFFSET(INDIRECT(ifpivot!$H$1),CELL("row",B106)-5,,))</f>
        <v/>
      </c>
      <c r="C106" s="26" t="str">
        <f ca="1">IF(ISBLANK(OFFSET(INDIRECT(ifpivot!$H$1),CELL("row",B106)-5,,)),"", GETPIVOTDATA("Sum - IFLaunch",ifpivot!$A$1,"Week",OFFSET(INDIRECT(ifpivot!$H$1),CELL("row",B106)-5,,)))</f>
        <v/>
      </c>
      <c r="D106" s="26" t="str">
        <f ca="1">IF(ISBLANK(OFFSET(INDIRECT(ifpivot!$H$1),CELL("row",B106)-5,,)),"", GETPIVOTDATA("Sum - Fix",ifpivot!$A$1,"Week",OFFSET(INDIRECT(ifpivot!$H$1),CELL("row",B106)-5,,)))</f>
        <v/>
      </c>
    </row>
    <row r="107" spans="2:4" x14ac:dyDescent="0.2">
      <c r="B107" s="32" t="str">
        <f ca="1">IF(ISBLANK(OFFSET(INDIRECT(ifpivot!$H$1),CELL("row",B107)-5,,)),"",OFFSET(INDIRECT(ifpivot!$H$1),CELL("row",B107)-5,,))</f>
        <v/>
      </c>
      <c r="C107" s="26" t="str">
        <f ca="1">IF(ISBLANK(OFFSET(INDIRECT(ifpivot!$H$1),CELL("row",B107)-5,,)),"", GETPIVOTDATA("Sum - IFLaunch",ifpivot!$A$1,"Week",OFFSET(INDIRECT(ifpivot!$H$1),CELL("row",B107)-5,,)))</f>
        <v/>
      </c>
      <c r="D107" s="26" t="str">
        <f ca="1">IF(ISBLANK(OFFSET(INDIRECT(ifpivot!$H$1),CELL("row",B107)-5,,)),"", GETPIVOTDATA("Sum - Fix",ifpivot!$A$1,"Week",OFFSET(INDIRECT(ifpivot!$H$1),CELL("row",B107)-5,,)))</f>
        <v/>
      </c>
    </row>
    <row r="108" spans="2:4" x14ac:dyDescent="0.2">
      <c r="B108" s="32" t="str">
        <f ca="1">IF(ISBLANK(OFFSET(INDIRECT(ifpivot!$H$1),CELL("row",B108)-5,,)),"",OFFSET(INDIRECT(ifpivot!$H$1),CELL("row",B108)-5,,))</f>
        <v/>
      </c>
      <c r="C108" s="26" t="str">
        <f ca="1">IF(ISBLANK(OFFSET(INDIRECT(ifpivot!$H$1),CELL("row",B108)-5,,)),"", GETPIVOTDATA("Sum - IFLaunch",ifpivot!$A$1,"Week",OFFSET(INDIRECT(ifpivot!$H$1),CELL("row",B108)-5,,)))</f>
        <v/>
      </c>
      <c r="D108" s="26" t="str">
        <f ca="1">IF(ISBLANK(OFFSET(INDIRECT(ifpivot!$H$1),CELL("row",B108)-5,,)),"", GETPIVOTDATA("Sum - Fix",ifpivot!$A$1,"Week",OFFSET(INDIRECT(ifpivot!$H$1),CELL("row",B108)-5,,)))</f>
        <v/>
      </c>
    </row>
    <row r="109" spans="2:4" x14ac:dyDescent="0.2">
      <c r="B109" s="32" t="str">
        <f ca="1">IF(ISBLANK(OFFSET(INDIRECT(ifpivot!$H$1),CELL("row",B109)-5,,)),"",OFFSET(INDIRECT(ifpivot!$H$1),CELL("row",B109)-5,,))</f>
        <v/>
      </c>
      <c r="C109" s="26" t="str">
        <f ca="1">IF(ISBLANK(OFFSET(INDIRECT(ifpivot!$H$1),CELL("row",B109)-5,,)),"", GETPIVOTDATA("Sum - IFLaunch",ifpivot!$A$1,"Week",OFFSET(INDIRECT(ifpivot!$H$1),CELL("row",B109)-5,,)))</f>
        <v/>
      </c>
      <c r="D109" s="26" t="str">
        <f ca="1">IF(ISBLANK(OFFSET(INDIRECT(ifpivot!$H$1),CELL("row",B109)-5,,)),"", GETPIVOTDATA("Sum - Fix",ifpivot!$A$1,"Week",OFFSET(INDIRECT(ifpivot!$H$1),CELL("row",B109)-5,,)))</f>
        <v/>
      </c>
    </row>
    <row r="110" spans="2:4" x14ac:dyDescent="0.2">
      <c r="B110" s="32" t="str">
        <f ca="1">IF(ISBLANK(OFFSET(INDIRECT(ifpivot!$H$1),CELL("row",B110)-5,,)),"",OFFSET(INDIRECT(ifpivot!$H$1),CELL("row",B110)-5,,))</f>
        <v/>
      </c>
      <c r="C110" s="26" t="str">
        <f ca="1">IF(ISBLANK(OFFSET(INDIRECT(ifpivot!$H$1),CELL("row",B110)-5,,)),"", GETPIVOTDATA("Sum - IFLaunch",ifpivot!$A$1,"Week",OFFSET(INDIRECT(ifpivot!$H$1),CELL("row",B110)-5,,)))</f>
        <v/>
      </c>
      <c r="D110" s="26" t="str">
        <f ca="1">IF(ISBLANK(OFFSET(INDIRECT(ifpivot!$H$1),CELL("row",B110)-5,,)),"", GETPIVOTDATA("Sum - Fix",ifpivot!$A$1,"Week",OFFSET(INDIRECT(ifpivot!$H$1),CELL("row",B110)-5,,)))</f>
        <v/>
      </c>
    </row>
    <row r="111" spans="2:4" x14ac:dyDescent="0.2">
      <c r="B111" s="32" t="str">
        <f ca="1">IF(ISBLANK(OFFSET(INDIRECT(ifpivot!$H$1),CELL("row",B111)-5,,)),"",OFFSET(INDIRECT(ifpivot!$H$1),CELL("row",B111)-5,,))</f>
        <v/>
      </c>
      <c r="C111" s="26" t="str">
        <f ca="1">IF(ISBLANK(OFFSET(INDIRECT(ifpivot!$H$1),CELL("row",B111)-5,,)),"", GETPIVOTDATA("Sum - IFLaunch",ifpivot!$A$1,"Week",OFFSET(INDIRECT(ifpivot!$H$1),CELL("row",B111)-5,,)))</f>
        <v/>
      </c>
      <c r="D111" s="26" t="str">
        <f ca="1">IF(ISBLANK(OFFSET(INDIRECT(ifpivot!$H$1),CELL("row",B111)-5,,)),"", GETPIVOTDATA("Sum - Fix",ifpivot!$A$1,"Week",OFFSET(INDIRECT(ifpivot!$H$1),CELL("row",B111)-5,,)))</f>
        <v/>
      </c>
    </row>
    <row r="112" spans="2:4" x14ac:dyDescent="0.2">
      <c r="B112" s="32" t="str">
        <f ca="1">IF(ISBLANK(OFFSET(INDIRECT(ifpivot!$H$1),CELL("row",B112)-5,,)),"",OFFSET(INDIRECT(ifpivot!$H$1),CELL("row",B112)-5,,))</f>
        <v/>
      </c>
      <c r="C112" s="26" t="str">
        <f ca="1">IF(ISBLANK(OFFSET(INDIRECT(ifpivot!$H$1),CELL("row",B112)-5,,)),"", GETPIVOTDATA("Sum - IFLaunch",ifpivot!$A$1,"Week",OFFSET(INDIRECT(ifpivot!$H$1),CELL("row",B112)-5,,)))</f>
        <v/>
      </c>
      <c r="D112" s="26" t="str">
        <f ca="1">IF(ISBLANK(OFFSET(INDIRECT(ifpivot!$H$1),CELL("row",B112)-5,,)),"", GETPIVOTDATA("Sum - Fix",ifpivot!$A$1,"Week",OFFSET(INDIRECT(ifpivot!$H$1),CELL("row",B112)-5,,)))</f>
        <v/>
      </c>
    </row>
    <row r="113" spans="2:4" x14ac:dyDescent="0.2">
      <c r="B113" s="32" t="str">
        <f ca="1">IF(ISBLANK(OFFSET(INDIRECT(ifpivot!$H$1),CELL("row",B113)-5,,)),"",OFFSET(INDIRECT(ifpivot!$H$1),CELL("row",B113)-5,,))</f>
        <v/>
      </c>
      <c r="C113" s="26" t="str">
        <f ca="1">IF(ISBLANK(OFFSET(INDIRECT(ifpivot!$H$1),CELL("row",B113)-5,,)),"", GETPIVOTDATA("Sum - IFLaunch",ifpivot!$A$1,"Week",OFFSET(INDIRECT(ifpivot!$H$1),CELL("row",B113)-5,,)))</f>
        <v/>
      </c>
      <c r="D113" s="26" t="str">
        <f ca="1">IF(ISBLANK(OFFSET(INDIRECT(ifpivot!$H$1),CELL("row",B113)-5,,)),"", GETPIVOTDATA("Sum - Fix",ifpivot!$A$1,"Week",OFFSET(INDIRECT(ifpivot!$H$1),CELL("row",B113)-5,,)))</f>
        <v/>
      </c>
    </row>
    <row r="114" spans="2:4" x14ac:dyDescent="0.2">
      <c r="B114" s="32" t="str">
        <f ca="1">IF(ISBLANK(OFFSET(INDIRECT(ifpivot!$H$1),CELL("row",B114)-5,,)),"",OFFSET(INDIRECT(ifpivot!$H$1),CELL("row",B114)-5,,))</f>
        <v/>
      </c>
      <c r="C114" s="26" t="str">
        <f ca="1">IF(ISBLANK(OFFSET(INDIRECT(ifpivot!$H$1),CELL("row",B114)-5,,)),"", GETPIVOTDATA("Sum - IFLaunch",ifpivot!$A$1,"Week",OFFSET(INDIRECT(ifpivot!$H$1),CELL("row",B114)-5,,)))</f>
        <v/>
      </c>
      <c r="D114" s="26" t="str">
        <f ca="1">IF(ISBLANK(OFFSET(INDIRECT(ifpivot!$H$1),CELL("row",B114)-5,,)),"", GETPIVOTDATA("Sum - Fix",ifpivot!$A$1,"Week",OFFSET(INDIRECT(ifpivot!$H$1),CELL("row",B114)-5,,)))</f>
        <v/>
      </c>
    </row>
    <row r="115" spans="2:4" x14ac:dyDescent="0.2">
      <c r="B115" s="32" t="str">
        <f ca="1">IF(ISBLANK(OFFSET(INDIRECT(ifpivot!$H$1),CELL("row",B115)-5,,)),"",OFFSET(INDIRECT(ifpivot!$H$1),CELL("row",B115)-5,,))</f>
        <v/>
      </c>
      <c r="C115" s="26" t="str">
        <f ca="1">IF(ISBLANK(OFFSET(INDIRECT(ifpivot!$H$1),CELL("row",B115)-5,,)),"", GETPIVOTDATA("Sum - IFLaunch",ifpivot!$A$1,"Week",OFFSET(INDIRECT(ifpivot!$H$1),CELL("row",B115)-5,,)))</f>
        <v/>
      </c>
      <c r="D115" s="26" t="str">
        <f ca="1">IF(ISBLANK(OFFSET(INDIRECT(ifpivot!$H$1),CELL("row",B115)-5,,)),"", GETPIVOTDATA("Sum - Fix",ifpivot!$A$1,"Week",OFFSET(INDIRECT(ifpivot!$H$1),CELL("row",B115)-5,,)))</f>
        <v/>
      </c>
    </row>
    <row r="116" spans="2:4" x14ac:dyDescent="0.2">
      <c r="B116" s="32" t="str">
        <f ca="1">IF(ISBLANK(OFFSET(INDIRECT(ifpivot!$H$1),CELL("row",B116)-5,,)),"",OFFSET(INDIRECT(ifpivot!$H$1),CELL("row",B116)-5,,))</f>
        <v/>
      </c>
      <c r="C116" s="26" t="str">
        <f ca="1">IF(ISBLANK(OFFSET(INDIRECT(ifpivot!$H$1),CELL("row",B116)-5,,)),"", GETPIVOTDATA("Sum - IFLaunch",ifpivot!$A$1,"Week",OFFSET(INDIRECT(ifpivot!$H$1),CELL("row",B116)-5,,)))</f>
        <v/>
      </c>
      <c r="D116" s="26" t="str">
        <f ca="1">IF(ISBLANK(OFFSET(INDIRECT(ifpivot!$H$1),CELL("row",B116)-5,,)),"", GETPIVOTDATA("Sum - Fix",ifpivot!$A$1,"Week",OFFSET(INDIRECT(ifpivot!$H$1),CELL("row",B116)-5,,)))</f>
        <v/>
      </c>
    </row>
    <row r="117" spans="2:4" x14ac:dyDescent="0.2">
      <c r="B117" s="32" t="str">
        <f ca="1">IF(ISBLANK(OFFSET(INDIRECT(ifpivot!$H$1),CELL("row",B117)-5,,)),"",OFFSET(INDIRECT(ifpivot!$H$1),CELL("row",B117)-5,,))</f>
        <v/>
      </c>
      <c r="C117" s="26" t="str">
        <f ca="1">IF(ISBLANK(OFFSET(INDIRECT(ifpivot!$H$1),CELL("row",B117)-5,,)),"", GETPIVOTDATA("Sum - IFLaunch",ifpivot!$A$1,"Week",OFFSET(INDIRECT(ifpivot!$H$1),CELL("row",B117)-5,,)))</f>
        <v/>
      </c>
      <c r="D117" s="26" t="str">
        <f ca="1">IF(ISBLANK(OFFSET(INDIRECT(ifpivot!$H$1),CELL("row",B117)-5,,)),"", GETPIVOTDATA("Sum - Fix",ifpivot!$A$1,"Week",OFFSET(INDIRECT(ifpivot!$H$1),CELL("row",B117)-5,,)))</f>
        <v/>
      </c>
    </row>
    <row r="118" spans="2:4" x14ac:dyDescent="0.2">
      <c r="B118" s="32" t="str">
        <f ca="1">IF(ISBLANK(OFFSET(INDIRECT(ifpivot!$H$1),CELL("row",B118)-5,,)),"",OFFSET(INDIRECT(ifpivot!$H$1),CELL("row",B118)-5,,))</f>
        <v/>
      </c>
      <c r="C118" s="26" t="str">
        <f ca="1">IF(ISBLANK(OFFSET(INDIRECT(ifpivot!$H$1),CELL("row",B118)-5,,)),"", GETPIVOTDATA("Sum - IFLaunch",ifpivot!$A$1,"Week",OFFSET(INDIRECT(ifpivot!$H$1),CELL("row",B118)-5,,)))</f>
        <v/>
      </c>
      <c r="D118" s="26" t="str">
        <f ca="1">IF(ISBLANK(OFFSET(INDIRECT(ifpivot!$H$1),CELL("row",B118)-5,,)),"", GETPIVOTDATA("Sum - Fix",ifpivot!$A$1,"Week",OFFSET(INDIRECT(ifpivot!$H$1),CELL("row",B118)-5,,)))</f>
        <v/>
      </c>
    </row>
    <row r="119" spans="2:4" x14ac:dyDescent="0.2">
      <c r="B119" s="32" t="str">
        <f ca="1">IF(ISBLANK(OFFSET(INDIRECT(ifpivot!$H$1),CELL("row",B119)-5,,)),"",OFFSET(INDIRECT(ifpivot!$H$1),CELL("row",B119)-5,,))</f>
        <v/>
      </c>
      <c r="C119" s="26" t="str">
        <f ca="1">IF(ISBLANK(OFFSET(INDIRECT(ifpivot!$H$1),CELL("row",B119)-5,,)),"", GETPIVOTDATA("Sum - IFLaunch",ifpivot!$A$1,"Week",OFFSET(INDIRECT(ifpivot!$H$1),CELL("row",B119)-5,,)))</f>
        <v/>
      </c>
      <c r="D119" s="26" t="str">
        <f ca="1">IF(ISBLANK(OFFSET(INDIRECT(ifpivot!$H$1),CELL("row",B119)-5,,)),"", GETPIVOTDATA("Sum - Fix",ifpivot!$A$1,"Week",OFFSET(INDIRECT(ifpivot!$H$1),CELL("row",B119)-5,,)))</f>
        <v/>
      </c>
    </row>
    <row r="120" spans="2:4" x14ac:dyDescent="0.2">
      <c r="B120" s="32" t="str">
        <f ca="1">IF(ISBLANK(OFFSET(INDIRECT(ifpivot!$H$1),CELL("row",B120)-5,,)),"",OFFSET(INDIRECT(ifpivot!$H$1),CELL("row",B120)-5,,))</f>
        <v/>
      </c>
      <c r="C120" s="26" t="str">
        <f ca="1">IF(ISBLANK(OFFSET(INDIRECT(ifpivot!$H$1),CELL("row",B120)-5,,)),"", GETPIVOTDATA("Sum - IFLaunch",ifpivot!$A$1,"Week",OFFSET(INDIRECT(ifpivot!$H$1),CELL("row",B120)-5,,)))</f>
        <v/>
      </c>
      <c r="D120" s="26" t="str">
        <f ca="1">IF(ISBLANK(OFFSET(INDIRECT(ifpivot!$H$1),CELL("row",B120)-5,,)),"", GETPIVOTDATA("Sum - Fix",ifpivot!$A$1,"Week",OFFSET(INDIRECT(ifpivot!$H$1),CELL("row",B120)-5,,)))</f>
        <v/>
      </c>
    </row>
    <row r="121" spans="2:4" x14ac:dyDescent="0.2">
      <c r="B121" s="32" t="str">
        <f ca="1">IF(ISBLANK(OFFSET(INDIRECT(ifpivot!$H$1),CELL("row",B121)-5,,)),"",OFFSET(INDIRECT(ifpivot!$H$1),CELL("row",B121)-5,,))</f>
        <v/>
      </c>
      <c r="C121" s="26" t="str">
        <f ca="1">IF(ISBLANK(OFFSET(INDIRECT(ifpivot!$H$1),CELL("row",B121)-5,,)),"", GETPIVOTDATA("Sum - IFLaunch",ifpivot!$A$1,"Week",OFFSET(INDIRECT(ifpivot!$H$1),CELL("row",B121)-5,,)))</f>
        <v/>
      </c>
      <c r="D121" s="26" t="str">
        <f ca="1">IF(ISBLANK(OFFSET(INDIRECT(ifpivot!$H$1),CELL("row",B121)-5,,)),"", GETPIVOTDATA("Sum - Fix",ifpivot!$A$1,"Week",OFFSET(INDIRECT(ifpivot!$H$1),CELL("row",B121)-5,,)))</f>
        <v/>
      </c>
    </row>
    <row r="122" spans="2:4" x14ac:dyDescent="0.2">
      <c r="B122" s="32" t="str">
        <f ca="1">IF(ISBLANK(OFFSET(INDIRECT(ifpivot!$H$1),CELL("row",B122)-5,,)),"",OFFSET(INDIRECT(ifpivot!$H$1),CELL("row",B122)-5,,))</f>
        <v/>
      </c>
      <c r="C122" s="26" t="str">
        <f ca="1">IF(ISBLANK(OFFSET(INDIRECT(ifpivot!$H$1),CELL("row",B122)-5,,)),"", GETPIVOTDATA("Sum - IFLaunch",ifpivot!$A$1,"Week",OFFSET(INDIRECT(ifpivot!$H$1),CELL("row",B122)-5,,)))</f>
        <v/>
      </c>
      <c r="D122" s="26" t="str">
        <f ca="1">IF(ISBLANK(OFFSET(INDIRECT(ifpivot!$H$1),CELL("row",B122)-5,,)),"", GETPIVOTDATA("Sum - Fix",ifpivot!$A$1,"Week",OFFSET(INDIRECT(ifpivot!$H$1),CELL("row",B122)-5,,)))</f>
        <v/>
      </c>
    </row>
    <row r="123" spans="2:4" x14ac:dyDescent="0.2">
      <c r="B123" s="32" t="str">
        <f ca="1">IF(ISBLANK(OFFSET(INDIRECT(ifpivot!$H$1),CELL("row",B123)-5,,)),"",OFFSET(INDIRECT(ifpivot!$H$1),CELL("row",B123)-5,,))</f>
        <v/>
      </c>
      <c r="C123" s="26" t="str">
        <f ca="1">IF(ISBLANK(OFFSET(INDIRECT(ifpivot!$H$1),CELL("row",B123)-5,,)),"", GETPIVOTDATA("Sum - IFLaunch",ifpivot!$A$1,"Week",OFFSET(INDIRECT(ifpivot!$H$1),CELL("row",B123)-5,,)))</f>
        <v/>
      </c>
      <c r="D123" s="26" t="str">
        <f ca="1">IF(ISBLANK(OFFSET(INDIRECT(ifpivot!$H$1),CELL("row",B123)-5,,)),"", GETPIVOTDATA("Sum - Fix",ifpivot!$A$1,"Week",OFFSET(INDIRECT(ifpivot!$H$1),CELL("row",B123)-5,,)))</f>
        <v/>
      </c>
    </row>
    <row r="124" spans="2:4" x14ac:dyDescent="0.2">
      <c r="B124" s="32" t="str">
        <f ca="1">IF(ISBLANK(OFFSET(INDIRECT(ifpivot!$H$1),CELL("row",B124)-5,,)),"",OFFSET(INDIRECT(ifpivot!$H$1),CELL("row",B124)-5,,))</f>
        <v/>
      </c>
      <c r="C124" s="26" t="str">
        <f ca="1">IF(ISBLANK(OFFSET(INDIRECT(ifpivot!$H$1),CELL("row",B124)-5,,)),"", GETPIVOTDATA("Sum - IFLaunch",ifpivot!$A$1,"Week",OFFSET(INDIRECT(ifpivot!$H$1),CELL("row",B124)-5,,)))</f>
        <v/>
      </c>
      <c r="D124" s="26" t="str">
        <f ca="1">IF(ISBLANK(OFFSET(INDIRECT(ifpivot!$H$1),CELL("row",B124)-5,,)),"", GETPIVOTDATA("Sum - Fix",ifpivot!$A$1,"Week",OFFSET(INDIRECT(ifpivot!$H$1),CELL("row",B124)-5,,)))</f>
        <v/>
      </c>
    </row>
    <row r="125" spans="2:4" x14ac:dyDescent="0.2">
      <c r="B125" s="32" t="str">
        <f ca="1">IF(ISBLANK(OFFSET(INDIRECT(ifpivot!$H$1),CELL("row",B125)-5,,)),"",OFFSET(INDIRECT(ifpivot!$H$1),CELL("row",B125)-5,,))</f>
        <v/>
      </c>
      <c r="C125" s="26" t="str">
        <f ca="1">IF(ISBLANK(OFFSET(INDIRECT(ifpivot!$H$1),CELL("row",B125)-5,,)),"", GETPIVOTDATA("Sum - IFLaunch",ifpivot!$A$1,"Week",OFFSET(INDIRECT(ifpivot!$H$1),CELL("row",B125)-5,,)))</f>
        <v/>
      </c>
      <c r="D125" s="26" t="str">
        <f ca="1">IF(ISBLANK(OFFSET(INDIRECT(ifpivot!$H$1),CELL("row",B125)-5,,)),"", GETPIVOTDATA("Sum - Fix",ifpivot!$A$1,"Week",OFFSET(INDIRECT(ifpivot!$H$1),CELL("row",B125)-5,,)))</f>
        <v/>
      </c>
    </row>
    <row r="126" spans="2:4" x14ac:dyDescent="0.2">
      <c r="B126" s="32" t="str">
        <f ca="1">IF(ISBLANK(OFFSET(INDIRECT(ifpivot!$H$1),CELL("row",B126)-5,,)),"",OFFSET(INDIRECT(ifpivot!$H$1),CELL("row",B126)-5,,))</f>
        <v/>
      </c>
      <c r="C126" s="26" t="str">
        <f ca="1">IF(ISBLANK(OFFSET(INDIRECT(ifpivot!$H$1),CELL("row",B126)-5,,)),"", GETPIVOTDATA("Sum - IFLaunch",ifpivot!$A$1,"Week",OFFSET(INDIRECT(ifpivot!$H$1),CELL("row",B126)-5,,)))</f>
        <v/>
      </c>
      <c r="D126" s="26" t="str">
        <f ca="1">IF(ISBLANK(OFFSET(INDIRECT(ifpivot!$H$1),CELL("row",B126)-5,,)),"", GETPIVOTDATA("Sum - Fix",ifpivot!$A$1,"Week",OFFSET(INDIRECT(ifpivot!$H$1),CELL("row",B126)-5,,)))</f>
        <v/>
      </c>
    </row>
    <row r="127" spans="2:4" x14ac:dyDescent="0.2">
      <c r="B127" s="32" t="str">
        <f ca="1">IF(ISBLANK(OFFSET(INDIRECT(ifpivot!$H$1),CELL("row",B127)-5,,)),"",OFFSET(INDIRECT(ifpivot!$H$1),CELL("row",B127)-5,,))</f>
        <v/>
      </c>
      <c r="C127" s="26" t="str">
        <f ca="1">IF(ISBLANK(OFFSET(INDIRECT(ifpivot!$H$1),CELL("row",B127)-5,,)),"", GETPIVOTDATA("Sum - IFLaunch",ifpivot!$A$1,"Week",OFFSET(INDIRECT(ifpivot!$H$1),CELL("row",B127)-5,,)))</f>
        <v/>
      </c>
      <c r="D127" s="26" t="str">
        <f ca="1">IF(ISBLANK(OFFSET(INDIRECT(ifpivot!$H$1),CELL("row",B127)-5,,)),"", GETPIVOTDATA("Sum - Fix",ifpivot!$A$1,"Week",OFFSET(INDIRECT(ifpivot!$H$1),CELL("row",B127)-5,,)))</f>
        <v/>
      </c>
    </row>
    <row r="128" spans="2:4" x14ac:dyDescent="0.2">
      <c r="B128" s="32" t="str">
        <f ca="1">IF(ISBLANK(OFFSET(INDIRECT(ifpivot!$H$1),CELL("row",B128)-5,,)),"",OFFSET(INDIRECT(ifpivot!$H$1),CELL("row",B128)-5,,))</f>
        <v/>
      </c>
      <c r="C128" s="26" t="str">
        <f ca="1">IF(ISBLANK(OFFSET(INDIRECT(ifpivot!$H$1),CELL("row",B128)-5,,)),"", GETPIVOTDATA("Sum - IFLaunch",ifpivot!$A$1,"Week",OFFSET(INDIRECT(ifpivot!$H$1),CELL("row",B128)-5,,)))</f>
        <v/>
      </c>
      <c r="D128" s="26" t="str">
        <f ca="1">IF(ISBLANK(OFFSET(INDIRECT(ifpivot!$H$1),CELL("row",B128)-5,,)),"", GETPIVOTDATA("Sum - Fix",ifpivot!$A$1,"Week",OFFSET(INDIRECT(ifpivot!$H$1),CELL("row",B128)-5,,)))</f>
        <v/>
      </c>
    </row>
    <row r="129" spans="2:4" x14ac:dyDescent="0.2">
      <c r="B129" s="32" t="str">
        <f ca="1">IF(ISBLANK(OFFSET(INDIRECT(ifpivot!$H$1),CELL("row",B129)-5,,)),"",OFFSET(INDIRECT(ifpivot!$H$1),CELL("row",B129)-5,,))</f>
        <v/>
      </c>
      <c r="C129" s="26" t="str">
        <f ca="1">IF(ISBLANK(OFFSET(INDIRECT(ifpivot!$H$1),CELL("row",B129)-5,,)),"", GETPIVOTDATA("Sum - IFLaunch",ifpivot!$A$1,"Week",OFFSET(INDIRECT(ifpivot!$H$1),CELL("row",B129)-5,,)))</f>
        <v/>
      </c>
      <c r="D129" s="26" t="str">
        <f ca="1">IF(ISBLANK(OFFSET(INDIRECT(ifpivot!$H$1),CELL("row",B129)-5,,)),"", GETPIVOTDATA("Sum - Fix",ifpivot!$A$1,"Week",OFFSET(INDIRECT(ifpivot!$H$1),CELL("row",B129)-5,,)))</f>
        <v/>
      </c>
    </row>
    <row r="130" spans="2:4" x14ac:dyDescent="0.2">
      <c r="B130" s="32" t="str">
        <f ca="1">IF(ISBLANK(OFFSET(INDIRECT(ifpivot!$H$1),CELL("row",B130)-5,,)),"",OFFSET(INDIRECT(ifpivot!$H$1),CELL("row",B130)-5,,))</f>
        <v/>
      </c>
      <c r="C130" s="26" t="str">
        <f ca="1">IF(ISBLANK(OFFSET(INDIRECT(ifpivot!$H$1),CELL("row",B130)-5,,)),"", GETPIVOTDATA("Sum - IFLaunch",ifpivot!$A$1,"Week",OFFSET(INDIRECT(ifpivot!$H$1),CELL("row",B130)-5,,)))</f>
        <v/>
      </c>
      <c r="D130" s="26" t="str">
        <f ca="1">IF(ISBLANK(OFFSET(INDIRECT(ifpivot!$H$1),CELL("row",B130)-5,,)),"", GETPIVOTDATA("Sum - Fix",ifpivot!$A$1,"Week",OFFSET(INDIRECT(ifpivot!$H$1),CELL("row",B130)-5,,)))</f>
        <v/>
      </c>
    </row>
    <row r="131" spans="2:4" x14ac:dyDescent="0.2">
      <c r="B131" s="32" t="str">
        <f ca="1">IF(ISBLANK(OFFSET(INDIRECT(ifpivot!$H$1),CELL("row",B131)-5,,)),"",OFFSET(INDIRECT(ifpivot!$H$1),CELL("row",B131)-5,,))</f>
        <v/>
      </c>
      <c r="C131" s="26" t="str">
        <f ca="1">IF(ISBLANK(OFFSET(INDIRECT(ifpivot!$H$1),CELL("row",B131)-5,,)),"", GETPIVOTDATA("Sum - IFLaunch",ifpivot!$A$1,"Week",OFFSET(INDIRECT(ifpivot!$H$1),CELL("row",B131)-5,,)))</f>
        <v/>
      </c>
      <c r="D131" s="26" t="str">
        <f ca="1">IF(ISBLANK(OFFSET(INDIRECT(ifpivot!$H$1),CELL("row",B131)-5,,)),"", GETPIVOTDATA("Sum - Fix",ifpivot!$A$1,"Week",OFFSET(INDIRECT(ifpivot!$H$1),CELL("row",B131)-5,,)))</f>
        <v/>
      </c>
    </row>
    <row r="132" spans="2:4" x14ac:dyDescent="0.2">
      <c r="B132" s="32" t="str">
        <f ca="1">IF(ISBLANK(OFFSET(INDIRECT(ifpivot!$H$1),CELL("row",B132)-5,,)),"",OFFSET(INDIRECT(ifpivot!$H$1),CELL("row",B132)-5,,))</f>
        <v/>
      </c>
      <c r="C132" s="26" t="str">
        <f ca="1">IF(ISBLANK(OFFSET(INDIRECT(ifpivot!$H$1),CELL("row",B132)-5,,)),"", GETPIVOTDATA("Sum - IFLaunch",ifpivot!$A$1,"Week",OFFSET(INDIRECT(ifpivot!$H$1),CELL("row",B132)-5,,)))</f>
        <v/>
      </c>
      <c r="D132" s="26" t="str">
        <f ca="1">IF(ISBLANK(OFFSET(INDIRECT(ifpivot!$H$1),CELL("row",B132)-5,,)),"", GETPIVOTDATA("Sum - Fix",ifpivot!$A$1,"Week",OFFSET(INDIRECT(ifpivot!$H$1),CELL("row",B132)-5,,)))</f>
        <v/>
      </c>
    </row>
    <row r="133" spans="2:4" x14ac:dyDescent="0.2">
      <c r="B133" s="32" t="str">
        <f ca="1">IF(ISBLANK(OFFSET(INDIRECT(ifpivot!$H$1),CELL("row",B133)-5,,)),"",OFFSET(INDIRECT(ifpivot!$H$1),CELL("row",B133)-5,,))</f>
        <v/>
      </c>
      <c r="C133" s="26" t="str">
        <f ca="1">IF(ISBLANK(OFFSET(INDIRECT(ifpivot!$H$1),CELL("row",B133)-5,,)),"", GETPIVOTDATA("Sum - IFLaunch",ifpivot!$A$1,"Week",OFFSET(INDIRECT(ifpivot!$H$1),CELL("row",B133)-5,,)))</f>
        <v/>
      </c>
      <c r="D133" s="26" t="str">
        <f ca="1">IF(ISBLANK(OFFSET(INDIRECT(ifpivot!$H$1),CELL("row",B133)-5,,)),"", GETPIVOTDATA("Sum - Fix",ifpivot!$A$1,"Week",OFFSET(INDIRECT(ifpivot!$H$1),CELL("row",B133)-5,,)))</f>
        <v/>
      </c>
    </row>
    <row r="134" spans="2:4" x14ac:dyDescent="0.2">
      <c r="B134" s="32" t="str">
        <f ca="1">IF(ISBLANK(OFFSET(INDIRECT(ifpivot!$H$1),CELL("row",B134)-5,,)),"",OFFSET(INDIRECT(ifpivot!$H$1),CELL("row",B134)-5,,))</f>
        <v/>
      </c>
      <c r="C134" s="26" t="str">
        <f ca="1">IF(ISBLANK(OFFSET(INDIRECT(ifpivot!$H$1),CELL("row",B134)-5,,)),"", GETPIVOTDATA("Sum - IFLaunch",ifpivot!$A$1,"Week",OFFSET(INDIRECT(ifpivot!$H$1),CELL("row",B134)-5,,)))</f>
        <v/>
      </c>
      <c r="D134" s="26" t="str">
        <f ca="1">IF(ISBLANK(OFFSET(INDIRECT(ifpivot!$H$1),CELL("row",B134)-5,,)),"", GETPIVOTDATA("Sum - Fix",ifpivot!$A$1,"Week",OFFSET(INDIRECT(ifpivot!$H$1),CELL("row",B134)-5,,)))</f>
        <v/>
      </c>
    </row>
    <row r="135" spans="2:4" x14ac:dyDescent="0.2">
      <c r="B135" s="32" t="str">
        <f ca="1">IF(ISBLANK(OFFSET(INDIRECT(ifpivot!$H$1),CELL("row",B135)-5,,)),"",OFFSET(INDIRECT(ifpivot!$H$1),CELL("row",B135)-5,,))</f>
        <v/>
      </c>
      <c r="C135" s="26" t="str">
        <f ca="1">IF(ISBLANK(OFFSET(INDIRECT(ifpivot!$H$1),CELL("row",B135)-5,,)),"", GETPIVOTDATA("Sum - IFLaunch",ifpivot!$A$1,"Week",OFFSET(INDIRECT(ifpivot!$H$1),CELL("row",B135)-5,,)))</f>
        <v/>
      </c>
      <c r="D135" s="26" t="str">
        <f ca="1">IF(ISBLANK(OFFSET(INDIRECT(ifpivot!$H$1),CELL("row",B135)-5,,)),"", GETPIVOTDATA("Sum - Fix",ifpivot!$A$1,"Week",OFFSET(INDIRECT(ifpivot!$H$1),CELL("row",B135)-5,,)))</f>
        <v/>
      </c>
    </row>
    <row r="136" spans="2:4" x14ac:dyDescent="0.2">
      <c r="B136" s="32" t="str">
        <f ca="1">IF(ISBLANK(OFFSET(INDIRECT(ifpivot!$H$1),CELL("row",B136)-5,,)),"",OFFSET(INDIRECT(ifpivot!$H$1),CELL("row",B136)-5,,))</f>
        <v/>
      </c>
      <c r="C136" s="26" t="str">
        <f ca="1">IF(ISBLANK(OFFSET(INDIRECT(ifpivot!$H$1),CELL("row",B136)-5,,)),"", GETPIVOTDATA("Sum - IFLaunch",ifpivot!$A$1,"Week",OFFSET(INDIRECT(ifpivot!$H$1),CELL("row",B136)-5,,)))</f>
        <v/>
      </c>
      <c r="D136" s="26" t="str">
        <f ca="1">IF(ISBLANK(OFFSET(INDIRECT(ifpivot!$H$1),CELL("row",B136)-5,,)),"", GETPIVOTDATA("Sum - Fix",ifpivot!$A$1,"Week",OFFSET(INDIRECT(ifpivot!$H$1),CELL("row",B136)-5,,)))</f>
        <v/>
      </c>
    </row>
    <row r="137" spans="2:4" x14ac:dyDescent="0.2">
      <c r="B137" s="32" t="str">
        <f ca="1">IF(ISBLANK(OFFSET(INDIRECT(ifpivot!$H$1),CELL("row",B137)-5,,)),"",OFFSET(INDIRECT(ifpivot!$H$1),CELL("row",B137)-5,,))</f>
        <v/>
      </c>
      <c r="C137" s="26" t="str">
        <f ca="1">IF(ISBLANK(OFFSET(INDIRECT(ifpivot!$H$1),CELL("row",B137)-5,,)),"", GETPIVOTDATA("Sum - IFLaunch",ifpivot!$A$1,"Week",OFFSET(INDIRECT(ifpivot!$H$1),CELL("row",B137)-5,,)))</f>
        <v/>
      </c>
      <c r="D137" s="26" t="str">
        <f ca="1">IF(ISBLANK(OFFSET(INDIRECT(ifpivot!$H$1),CELL("row",B137)-5,,)),"", GETPIVOTDATA("Sum - Fix",ifpivot!$A$1,"Week",OFFSET(INDIRECT(ifpivot!$H$1),CELL("row",B137)-5,,)))</f>
        <v/>
      </c>
    </row>
    <row r="138" spans="2:4" x14ac:dyDescent="0.2">
      <c r="B138" s="32" t="str">
        <f ca="1">IF(ISBLANK(OFFSET(INDIRECT(ifpivot!$H$1),CELL("row",B138)-5,,)),"",OFFSET(INDIRECT(ifpivot!$H$1),CELL("row",B138)-5,,))</f>
        <v/>
      </c>
      <c r="C138" s="26" t="str">
        <f ca="1">IF(ISBLANK(OFFSET(INDIRECT(ifpivot!$H$1),CELL("row",B138)-5,,)),"", GETPIVOTDATA("Sum - IFLaunch",ifpivot!$A$1,"Week",OFFSET(INDIRECT(ifpivot!$H$1),CELL("row",B138)-5,,)))</f>
        <v/>
      </c>
      <c r="D138" s="26" t="str">
        <f ca="1">IF(ISBLANK(OFFSET(INDIRECT(ifpivot!$H$1),CELL("row",B138)-5,,)),"", GETPIVOTDATA("Sum - Fix",ifpivot!$A$1,"Week",OFFSET(INDIRECT(ifpivot!$H$1),CELL("row",B138)-5,,)))</f>
        <v/>
      </c>
    </row>
    <row r="139" spans="2:4" x14ac:dyDescent="0.2">
      <c r="B139" s="32" t="str">
        <f ca="1">IF(ISBLANK(OFFSET(INDIRECT(ifpivot!$H$1),CELL("row",B139)-5,,)),"",OFFSET(INDIRECT(ifpivot!$H$1),CELL("row",B139)-5,,))</f>
        <v/>
      </c>
      <c r="C139" s="26" t="str">
        <f ca="1">IF(ISBLANK(OFFSET(INDIRECT(ifpivot!$H$1),CELL("row",B139)-5,,)),"", GETPIVOTDATA("Sum - IFLaunch",ifpivot!$A$1,"Week",OFFSET(INDIRECT(ifpivot!$H$1),CELL("row",B139)-5,,)))</f>
        <v/>
      </c>
      <c r="D139" s="26" t="str">
        <f ca="1">IF(ISBLANK(OFFSET(INDIRECT(ifpivot!$H$1),CELL("row",B139)-5,,)),"", GETPIVOTDATA("Sum - Fix",ifpivot!$A$1,"Week",OFFSET(INDIRECT(ifpivot!$H$1),CELL("row",B139)-5,,)))</f>
        <v/>
      </c>
    </row>
    <row r="140" spans="2:4" x14ac:dyDescent="0.2">
      <c r="B140" s="32" t="str">
        <f ca="1">IF(ISBLANK(OFFSET(INDIRECT(ifpivot!$H$1),CELL("row",B140)-5,,)),"",OFFSET(INDIRECT(ifpivot!$H$1),CELL("row",B140)-5,,))</f>
        <v/>
      </c>
      <c r="C140" s="26" t="str">
        <f ca="1">IF(ISBLANK(OFFSET(INDIRECT(ifpivot!$H$1),CELL("row",B140)-5,,)),"", GETPIVOTDATA("Sum - IFLaunch",ifpivot!$A$1,"Week",OFFSET(INDIRECT(ifpivot!$H$1),CELL("row",B140)-5,,)))</f>
        <v/>
      </c>
      <c r="D140" s="26" t="str">
        <f ca="1">IF(ISBLANK(OFFSET(INDIRECT(ifpivot!$H$1),CELL("row",B140)-5,,)),"", GETPIVOTDATA("Sum - Fix",ifpivot!$A$1,"Week",OFFSET(INDIRECT(ifpivot!$H$1),CELL("row",B140)-5,,)))</f>
        <v/>
      </c>
    </row>
    <row r="141" spans="2:4" x14ac:dyDescent="0.2">
      <c r="B141" s="32" t="str">
        <f ca="1">IF(ISBLANK(OFFSET(INDIRECT(ifpivot!$H$1),CELL("row",B141)-5,,)),"",OFFSET(INDIRECT(ifpivot!$H$1),CELL("row",B141)-5,,))</f>
        <v/>
      </c>
      <c r="C141" s="26" t="str">
        <f ca="1">IF(ISBLANK(OFFSET(INDIRECT(ifpivot!$H$1),CELL("row",B141)-5,,)),"", GETPIVOTDATA("Sum - IFLaunch",ifpivot!$A$1,"Week",OFFSET(INDIRECT(ifpivot!$H$1),CELL("row",B141)-5,,)))</f>
        <v/>
      </c>
      <c r="D141" s="26" t="str">
        <f ca="1">IF(ISBLANK(OFFSET(INDIRECT(ifpivot!$H$1),CELL("row",B141)-5,,)),"", GETPIVOTDATA("Sum - Fix",ifpivot!$A$1,"Week",OFFSET(INDIRECT(ifpivot!$H$1),CELL("row",B141)-5,,)))</f>
        <v/>
      </c>
    </row>
    <row r="142" spans="2:4" x14ac:dyDescent="0.2">
      <c r="B142" s="32" t="str">
        <f ca="1">IF(ISBLANK(OFFSET(INDIRECT(ifpivot!$H$1),CELL("row",B142)-5,,)),"",OFFSET(INDIRECT(ifpivot!$H$1),CELL("row",B142)-5,,))</f>
        <v/>
      </c>
      <c r="C142" s="26" t="str">
        <f ca="1">IF(ISBLANK(OFFSET(INDIRECT(ifpivot!$H$1),CELL("row",B142)-5,,)),"", GETPIVOTDATA("Sum - IFLaunch",ifpivot!$A$1,"Week",OFFSET(INDIRECT(ifpivot!$H$1),CELL("row",B142)-5,,)))</f>
        <v/>
      </c>
      <c r="D142" s="26" t="str">
        <f ca="1">IF(ISBLANK(OFFSET(INDIRECT(ifpivot!$H$1),CELL("row",B142)-5,,)),"", GETPIVOTDATA("Sum - Fix",ifpivot!$A$1,"Week",OFFSET(INDIRECT(ifpivot!$H$1),CELL("row",B142)-5,,)))</f>
        <v/>
      </c>
    </row>
    <row r="143" spans="2:4" x14ac:dyDescent="0.2">
      <c r="B143" s="32" t="str">
        <f ca="1">IF(ISBLANK(OFFSET(INDIRECT(ifpivot!$H$1),CELL("row",B143)-5,,)),"",OFFSET(INDIRECT(ifpivot!$H$1),CELL("row",B143)-5,,))</f>
        <v/>
      </c>
      <c r="C143" s="26" t="str">
        <f ca="1">IF(ISBLANK(OFFSET(INDIRECT(ifpivot!$H$1),CELL("row",B143)-5,,)),"", GETPIVOTDATA("Sum - IFLaunch",ifpivot!$A$1,"Week",OFFSET(INDIRECT(ifpivot!$H$1),CELL("row",B143)-5,,)))</f>
        <v/>
      </c>
      <c r="D143" s="26" t="str">
        <f ca="1">IF(ISBLANK(OFFSET(INDIRECT(ifpivot!$H$1),CELL("row",B143)-5,,)),"", GETPIVOTDATA("Sum - Fix",ifpivot!$A$1,"Week",OFFSET(INDIRECT(ifpivot!$H$1),CELL("row",B143)-5,,)))</f>
        <v/>
      </c>
    </row>
    <row r="144" spans="2:4" x14ac:dyDescent="0.2">
      <c r="B144" s="32" t="str">
        <f ca="1">IF(ISBLANK(OFFSET(INDIRECT(ifpivot!$H$1),CELL("row",B144)-5,,)),"",OFFSET(INDIRECT(ifpivot!$H$1),CELL("row",B144)-5,,))</f>
        <v/>
      </c>
      <c r="C144" s="26" t="str">
        <f ca="1">IF(ISBLANK(OFFSET(INDIRECT(ifpivot!$H$1),CELL("row",B144)-5,,)),"", GETPIVOTDATA("Sum - IFLaunch",ifpivot!$A$1,"Week",OFFSET(INDIRECT(ifpivot!$H$1),CELL("row",B144)-5,,)))</f>
        <v/>
      </c>
      <c r="D144" s="26" t="str">
        <f ca="1">IF(ISBLANK(OFFSET(INDIRECT(ifpivot!$H$1),CELL("row",B144)-5,,)),"", GETPIVOTDATA("Sum - Fix",ifpivot!$A$1,"Week",OFFSET(INDIRECT(ifpivot!$H$1),CELL("row",B144)-5,,)))</f>
        <v/>
      </c>
    </row>
    <row r="145" spans="2:4" x14ac:dyDescent="0.2">
      <c r="B145" s="32" t="str">
        <f ca="1">IF(ISBLANK(OFFSET(INDIRECT(ifpivot!$H$1),CELL("row",B145)-5,,)),"",OFFSET(INDIRECT(ifpivot!$H$1),CELL("row",B145)-5,,))</f>
        <v/>
      </c>
      <c r="C145" s="26" t="str">
        <f ca="1">IF(ISBLANK(OFFSET(INDIRECT(ifpivot!$H$1),CELL("row",B145)-5,,)),"", GETPIVOTDATA("Sum - IFLaunch",ifpivot!$A$1,"Week",OFFSET(INDIRECT(ifpivot!$H$1),CELL("row",B145)-5,,)))</f>
        <v/>
      </c>
      <c r="D145" s="26" t="str">
        <f ca="1">IF(ISBLANK(OFFSET(INDIRECT(ifpivot!$H$1),CELL("row",B145)-5,,)),"", GETPIVOTDATA("Sum - Fix",ifpivot!$A$1,"Week",OFFSET(INDIRECT(ifpivot!$H$1),CELL("row",B145)-5,,)))</f>
        <v/>
      </c>
    </row>
    <row r="146" spans="2:4" x14ac:dyDescent="0.2">
      <c r="B146" s="32" t="str">
        <f ca="1">IF(ISBLANK(OFFSET(INDIRECT(ifpivot!$H$1),CELL("row",B146)-5,,)),"",OFFSET(INDIRECT(ifpivot!$H$1),CELL("row",B146)-5,,))</f>
        <v/>
      </c>
      <c r="C146" s="26" t="str">
        <f ca="1">IF(ISBLANK(OFFSET(INDIRECT(ifpivot!$H$1),CELL("row",B146)-5,,)),"", GETPIVOTDATA("Sum - IFLaunch",ifpivot!$A$1,"Week",OFFSET(INDIRECT(ifpivot!$H$1),CELL("row",B146)-5,,)))</f>
        <v/>
      </c>
      <c r="D146" s="26" t="str">
        <f ca="1">IF(ISBLANK(OFFSET(INDIRECT(ifpivot!$H$1),CELL("row",B146)-5,,)),"", GETPIVOTDATA("Sum - Fix",ifpivot!$A$1,"Week",OFFSET(INDIRECT(ifpivot!$H$1),CELL("row",B146)-5,,)))</f>
        <v/>
      </c>
    </row>
    <row r="147" spans="2:4" x14ac:dyDescent="0.2">
      <c r="B147" s="32" t="str">
        <f ca="1">IF(ISBLANK(OFFSET(INDIRECT(ifpivot!$H$1),CELL("row",B147)-5,,)),"",OFFSET(INDIRECT(ifpivot!$H$1),CELL("row",B147)-5,,))</f>
        <v/>
      </c>
      <c r="C147" s="26" t="str">
        <f ca="1">IF(ISBLANK(OFFSET(INDIRECT(ifpivot!$H$1),CELL("row",B147)-5,,)),"", GETPIVOTDATA("Sum - IFLaunch",ifpivot!$A$1,"Week",OFFSET(INDIRECT(ifpivot!$H$1),CELL("row",B147)-5,,)))</f>
        <v/>
      </c>
      <c r="D147" s="26" t="str">
        <f ca="1">IF(ISBLANK(OFFSET(INDIRECT(ifpivot!$H$1),CELL("row",B147)-5,,)),"", GETPIVOTDATA("Sum - Fix",ifpivot!$A$1,"Week",OFFSET(INDIRECT(ifpivot!$H$1),CELL("row",B147)-5,,)))</f>
        <v/>
      </c>
    </row>
    <row r="148" spans="2:4" x14ac:dyDescent="0.2">
      <c r="B148" s="32" t="str">
        <f ca="1">IF(ISBLANK(OFFSET(INDIRECT(ifpivot!$H$1),CELL("row",B148)-5,,)),"",OFFSET(INDIRECT(ifpivot!$H$1),CELL("row",B148)-5,,))</f>
        <v/>
      </c>
      <c r="C148" s="26" t="str">
        <f ca="1">IF(ISBLANK(OFFSET(INDIRECT(ifpivot!$H$1),CELL("row",B148)-5,,)),"", GETPIVOTDATA("Sum - IFLaunch",ifpivot!$A$1,"Week",OFFSET(INDIRECT(ifpivot!$H$1),CELL("row",B148)-5,,)))</f>
        <v/>
      </c>
      <c r="D148" s="26" t="str">
        <f ca="1">IF(ISBLANK(OFFSET(INDIRECT(ifpivot!$H$1),CELL("row",B148)-5,,)),"", GETPIVOTDATA("Sum - Fix",ifpivot!$A$1,"Week",OFFSET(INDIRECT(ifpivot!$H$1),CELL("row",B148)-5,,)))</f>
        <v/>
      </c>
    </row>
    <row r="149" spans="2:4" x14ac:dyDescent="0.2">
      <c r="B149" s="32" t="str">
        <f ca="1">IF(ISBLANK(OFFSET(INDIRECT(ifpivot!$H$1),CELL("row",B149)-5,,)),"",OFFSET(INDIRECT(ifpivot!$H$1),CELL("row",B149)-5,,))</f>
        <v/>
      </c>
      <c r="C149" s="26" t="str">
        <f ca="1">IF(ISBLANK(OFFSET(INDIRECT(ifpivot!$H$1),CELL("row",B149)-5,,)),"", GETPIVOTDATA("Sum - IFLaunch",ifpivot!$A$1,"Week",OFFSET(INDIRECT(ifpivot!$H$1),CELL("row",B149)-5,,)))</f>
        <v/>
      </c>
      <c r="D149" s="26" t="str">
        <f ca="1">IF(ISBLANK(OFFSET(INDIRECT(ifpivot!$H$1),CELL("row",B149)-5,,)),"", GETPIVOTDATA("Sum - Fix",ifpivot!$A$1,"Week",OFFSET(INDIRECT(ifpivot!$H$1),CELL("row",B149)-5,,)))</f>
        <v/>
      </c>
    </row>
    <row r="150" spans="2:4" x14ac:dyDescent="0.2">
      <c r="B150" s="32" t="str">
        <f ca="1">IF(ISBLANK(OFFSET(INDIRECT(ifpivot!$H$1),CELL("row",B150)-5,,)),"",OFFSET(INDIRECT(ifpivot!$H$1),CELL("row",B150)-5,,))</f>
        <v/>
      </c>
      <c r="C150" s="26" t="str">
        <f ca="1">IF(ISBLANK(OFFSET(INDIRECT(ifpivot!$H$1),CELL("row",B150)-5,,)),"", GETPIVOTDATA("Sum - IFLaunch",ifpivot!$A$1,"Week",OFFSET(INDIRECT(ifpivot!$H$1),CELL("row",B150)-5,,)))</f>
        <v/>
      </c>
      <c r="D150" s="26" t="str">
        <f ca="1">IF(ISBLANK(OFFSET(INDIRECT(ifpivot!$H$1),CELL("row",B150)-5,,)),"", GETPIVOTDATA("Sum - Fix",ifpivot!$A$1,"Week",OFFSET(INDIRECT(ifpivot!$H$1),CELL("row",B150)-5,,)))</f>
        <v/>
      </c>
    </row>
    <row r="151" spans="2:4" x14ac:dyDescent="0.2">
      <c r="B151" s="32" t="str">
        <f ca="1">IF(ISBLANK(OFFSET(INDIRECT(ifpivot!$H$1),CELL("row",B151)-5,,)),"",OFFSET(INDIRECT(ifpivot!$H$1),CELL("row",B151)-5,,))</f>
        <v/>
      </c>
      <c r="C151" s="26" t="str">
        <f ca="1">IF(ISBLANK(OFFSET(INDIRECT(ifpivot!$H$1),CELL("row",B151)-5,,)),"", GETPIVOTDATA("Sum - IFLaunch",ifpivot!$A$1,"Week",OFFSET(INDIRECT(ifpivot!$H$1),CELL("row",B151)-5,,)))</f>
        <v/>
      </c>
      <c r="D151" s="26" t="str">
        <f ca="1">IF(ISBLANK(OFFSET(INDIRECT(ifpivot!$H$1),CELL("row",B151)-5,,)),"", GETPIVOTDATA("Sum - Fix",ifpivot!$A$1,"Week",OFFSET(INDIRECT(ifpivot!$H$1),CELL("row",B151)-5,,)))</f>
        <v/>
      </c>
    </row>
    <row r="152" spans="2:4" x14ac:dyDescent="0.2">
      <c r="B152" s="32" t="str">
        <f ca="1">IF(ISBLANK(OFFSET(INDIRECT(ifpivot!$H$1),CELL("row",B152)-5,,)),"",OFFSET(INDIRECT(ifpivot!$H$1),CELL("row",B152)-5,,))</f>
        <v/>
      </c>
      <c r="C152" s="26" t="str">
        <f ca="1">IF(ISBLANK(OFFSET(INDIRECT(ifpivot!$H$1),CELL("row",B152)-5,,)),"", GETPIVOTDATA("Sum - IFLaunch",ifpivot!$A$1,"Week",OFFSET(INDIRECT(ifpivot!$H$1),CELL("row",B152)-5,,)))</f>
        <v/>
      </c>
      <c r="D152" s="26" t="str">
        <f ca="1">IF(ISBLANK(OFFSET(INDIRECT(ifpivot!$H$1),CELL("row",B152)-5,,)),"", GETPIVOTDATA("Sum - Fix",ifpivot!$A$1,"Week",OFFSET(INDIRECT(ifpivot!$H$1),CELL("row",B152)-5,,)))</f>
        <v/>
      </c>
    </row>
    <row r="153" spans="2:4" x14ac:dyDescent="0.2">
      <c r="B153" s="32" t="str">
        <f ca="1">IF(ISBLANK(OFFSET(INDIRECT(ifpivot!$H$1),CELL("row",B153)-5,,)),"",OFFSET(INDIRECT(ifpivot!$H$1),CELL("row",B153)-5,,))</f>
        <v/>
      </c>
      <c r="C153" s="26" t="str">
        <f ca="1">IF(ISBLANK(OFFSET(INDIRECT(ifpivot!$H$1),CELL("row",B153)-5,,)),"", GETPIVOTDATA("Sum - IFLaunch",ifpivot!$A$1,"Week",OFFSET(INDIRECT(ifpivot!$H$1),CELL("row",B153)-5,,)))</f>
        <v/>
      </c>
      <c r="D153" s="26" t="str">
        <f ca="1">IF(ISBLANK(OFFSET(INDIRECT(ifpivot!$H$1),CELL("row",B153)-5,,)),"", GETPIVOTDATA("Sum - Fix",ifpivot!$A$1,"Week",OFFSET(INDIRECT(ifpivot!$H$1),CELL("row",B153)-5,,)))</f>
        <v/>
      </c>
    </row>
    <row r="154" spans="2:4" x14ac:dyDescent="0.2">
      <c r="B154" s="32" t="str">
        <f ca="1">IF(ISBLANK(OFFSET(INDIRECT(ifpivot!$H$1),CELL("row",B154)-5,,)),"",OFFSET(INDIRECT(ifpivot!$H$1),CELL("row",B154)-5,,))</f>
        <v/>
      </c>
      <c r="C154" s="26" t="str">
        <f ca="1">IF(ISBLANK(OFFSET(INDIRECT(ifpivot!$H$1),CELL("row",B154)-5,,)),"", GETPIVOTDATA("Sum - IFLaunch",ifpivot!$A$1,"Week",OFFSET(INDIRECT(ifpivot!$H$1),CELL("row",B154)-5,,)))</f>
        <v/>
      </c>
      <c r="D154" s="26" t="str">
        <f ca="1">IF(ISBLANK(OFFSET(INDIRECT(ifpivot!$H$1),CELL("row",B154)-5,,)),"", GETPIVOTDATA("Sum - Fix",ifpivot!$A$1,"Week",OFFSET(INDIRECT(ifpivot!$H$1),CELL("row",B154)-5,,)))</f>
        <v/>
      </c>
    </row>
    <row r="155" spans="2:4" x14ac:dyDescent="0.2">
      <c r="B155" s="32" t="str">
        <f ca="1">IF(ISBLANK(OFFSET(INDIRECT(ifpivot!$H$1),CELL("row",B155)-5,,)),"",OFFSET(INDIRECT(ifpivot!$H$1),CELL("row",B155)-5,,))</f>
        <v/>
      </c>
      <c r="C155" s="26" t="str">
        <f ca="1">IF(ISBLANK(OFFSET(INDIRECT(ifpivot!$H$1),CELL("row",B155)-5,,)),"", GETPIVOTDATA("Sum - IFLaunch",ifpivot!$A$1,"Week",OFFSET(INDIRECT(ifpivot!$H$1),CELL("row",B155)-5,,)))</f>
        <v/>
      </c>
      <c r="D155" s="26" t="str">
        <f ca="1">IF(ISBLANK(OFFSET(INDIRECT(ifpivot!$H$1),CELL("row",B155)-5,,)),"", GETPIVOTDATA("Sum - Fix",ifpivot!$A$1,"Week",OFFSET(INDIRECT(ifpivot!$H$1),CELL("row",B155)-5,,)))</f>
        <v/>
      </c>
    </row>
    <row r="156" spans="2:4" x14ac:dyDescent="0.2">
      <c r="B156" s="32" t="str">
        <f ca="1">IF(ISBLANK(OFFSET(INDIRECT(ifpivot!$H$1),CELL("row",B156)-5,,)),"",OFFSET(INDIRECT(ifpivot!$H$1),CELL("row",B156)-5,,))</f>
        <v/>
      </c>
      <c r="C156" s="26" t="str">
        <f ca="1">IF(ISBLANK(OFFSET(INDIRECT(ifpivot!$H$1),CELL("row",B156)-5,,)),"", GETPIVOTDATA("Sum - IFLaunch",ifpivot!$A$1,"Week",OFFSET(INDIRECT(ifpivot!$H$1),CELL("row",B156)-5,,)))</f>
        <v/>
      </c>
      <c r="D156" s="26" t="str">
        <f ca="1">IF(ISBLANK(OFFSET(INDIRECT(ifpivot!$H$1),CELL("row",B156)-5,,)),"", GETPIVOTDATA("Sum - Fix",ifpivot!$A$1,"Week",OFFSET(INDIRECT(ifpivot!$H$1),CELL("row",B156)-5,,)))</f>
        <v/>
      </c>
    </row>
    <row r="157" spans="2:4" x14ac:dyDescent="0.2">
      <c r="B157" s="32" t="str">
        <f ca="1">IF(ISBLANK(OFFSET(INDIRECT(ifpivot!$H$1),CELL("row",B157)-5,,)),"",OFFSET(INDIRECT(ifpivot!$H$1),CELL("row",B157)-5,,))</f>
        <v/>
      </c>
      <c r="C157" s="26" t="str">
        <f ca="1">IF(ISBLANK(OFFSET(INDIRECT(ifpivot!$H$1),CELL("row",B157)-5,,)),"", GETPIVOTDATA("Sum - IFLaunch",ifpivot!$A$1,"Week",OFFSET(INDIRECT(ifpivot!$H$1),CELL("row",B157)-5,,)))</f>
        <v/>
      </c>
      <c r="D157" s="26" t="str">
        <f ca="1">IF(ISBLANK(OFFSET(INDIRECT(ifpivot!$H$1),CELL("row",B157)-5,,)),"", GETPIVOTDATA("Sum - Fix",ifpivot!$A$1,"Week",OFFSET(INDIRECT(ifpivot!$H$1),CELL("row",B157)-5,,)))</f>
        <v/>
      </c>
    </row>
    <row r="158" spans="2:4" x14ac:dyDescent="0.2">
      <c r="B158" s="32" t="str">
        <f ca="1">IF(ISBLANK(OFFSET(INDIRECT(ifpivot!$H$1),CELL("row",B158)-5,,)),"",OFFSET(INDIRECT(ifpivot!$H$1),CELL("row",B158)-5,,))</f>
        <v/>
      </c>
      <c r="C158" s="26" t="str">
        <f ca="1">IF(ISBLANK(OFFSET(INDIRECT(ifpivot!$H$1),CELL("row",B158)-5,,)),"", GETPIVOTDATA("Sum - IFLaunch",ifpivot!$A$1,"Week",OFFSET(INDIRECT(ifpivot!$H$1),CELL("row",B158)-5,,)))</f>
        <v/>
      </c>
      <c r="D158" s="26" t="str">
        <f ca="1">IF(ISBLANK(OFFSET(INDIRECT(ifpivot!$H$1),CELL("row",B158)-5,,)),"", GETPIVOTDATA("Sum - Fix",ifpivot!$A$1,"Week",OFFSET(INDIRECT(ifpivot!$H$1),CELL("row",B158)-5,,)))</f>
        <v/>
      </c>
    </row>
    <row r="159" spans="2:4" x14ac:dyDescent="0.2">
      <c r="B159" s="32" t="str">
        <f ca="1">IF(ISBLANK(OFFSET(INDIRECT(ifpivot!$H$1),CELL("row",B159)-5,,)),"",OFFSET(INDIRECT(ifpivot!$H$1),CELL("row",B159)-5,,))</f>
        <v/>
      </c>
      <c r="C159" s="26" t="str">
        <f ca="1">IF(ISBLANK(OFFSET(INDIRECT(ifpivot!$H$1),CELL("row",B159)-5,,)),"", GETPIVOTDATA("Sum - IFLaunch",ifpivot!$A$1,"Week",OFFSET(INDIRECT(ifpivot!$H$1),CELL("row",B159)-5,,)))</f>
        <v/>
      </c>
      <c r="D159" s="26" t="str">
        <f ca="1">IF(ISBLANK(OFFSET(INDIRECT(ifpivot!$H$1),CELL("row",B159)-5,,)),"", GETPIVOTDATA("Sum - Fix",ifpivot!$A$1,"Week",OFFSET(INDIRECT(ifpivot!$H$1),CELL("row",B159)-5,,)))</f>
        <v/>
      </c>
    </row>
    <row r="160" spans="2:4" x14ac:dyDescent="0.2">
      <c r="B160" s="32" t="str">
        <f ca="1">IF(ISBLANK(OFFSET(INDIRECT(ifpivot!$H$1),CELL("row",B160)-5,,)),"",OFFSET(INDIRECT(ifpivot!$H$1),CELL("row",B160)-5,,))</f>
        <v/>
      </c>
      <c r="C160" s="26" t="str">
        <f ca="1">IF(ISBLANK(OFFSET(INDIRECT(ifpivot!$H$1),CELL("row",B160)-5,,)),"", GETPIVOTDATA("Sum - IFLaunch",ifpivot!$A$1,"Week",OFFSET(INDIRECT(ifpivot!$H$1),CELL("row",B160)-5,,)))</f>
        <v/>
      </c>
      <c r="D160" s="26" t="str">
        <f ca="1">IF(ISBLANK(OFFSET(INDIRECT(ifpivot!$H$1),CELL("row",B160)-5,,)),"", GETPIVOTDATA("Sum - Fix",ifpivot!$A$1,"Week",OFFSET(INDIRECT(ifpivot!$H$1),CELL("row",B160)-5,,)))</f>
        <v/>
      </c>
    </row>
    <row r="161" spans="2:4" x14ac:dyDescent="0.2">
      <c r="B161" s="32" t="str">
        <f ca="1">IF(ISBLANK(OFFSET(INDIRECT(ifpivot!$H$1),CELL("row",B161)-5,,)),"",OFFSET(INDIRECT(ifpivot!$H$1),CELL("row",B161)-5,,))</f>
        <v/>
      </c>
      <c r="C161" s="26" t="str">
        <f ca="1">IF(ISBLANK(OFFSET(INDIRECT(ifpivot!$H$1),CELL("row",B161)-5,,)),"", GETPIVOTDATA("Sum - IFLaunch",ifpivot!$A$1,"Week",OFFSET(INDIRECT(ifpivot!$H$1),CELL("row",B161)-5,,)))</f>
        <v/>
      </c>
      <c r="D161" s="26" t="str">
        <f ca="1">IF(ISBLANK(OFFSET(INDIRECT(ifpivot!$H$1),CELL("row",B161)-5,,)),"", GETPIVOTDATA("Sum - Fix",ifpivot!$A$1,"Week",OFFSET(INDIRECT(ifpivot!$H$1),CELL("row",B161)-5,,)))</f>
        <v/>
      </c>
    </row>
    <row r="162" spans="2:4" x14ac:dyDescent="0.2">
      <c r="B162" s="32" t="str">
        <f ca="1">IF(ISBLANK(OFFSET(INDIRECT(ifpivot!$H$1),CELL("row",B162)-5,,)),"",OFFSET(INDIRECT(ifpivot!$H$1),CELL("row",B162)-5,,))</f>
        <v/>
      </c>
      <c r="C162" s="26" t="str">
        <f ca="1">IF(ISBLANK(OFFSET(INDIRECT(ifpivot!$H$1),CELL("row",B162)-5,,)),"", GETPIVOTDATA("Sum - IFLaunch",ifpivot!$A$1,"Week",OFFSET(INDIRECT(ifpivot!$H$1),CELL("row",B162)-5,,)))</f>
        <v/>
      </c>
      <c r="D162" s="26" t="str">
        <f ca="1">IF(ISBLANK(OFFSET(INDIRECT(ifpivot!$H$1),CELL("row",B162)-5,,)),"", GETPIVOTDATA("Sum - Fix",ifpivot!$A$1,"Week",OFFSET(INDIRECT(ifpivot!$H$1),CELL("row",B162)-5,,)))</f>
        <v/>
      </c>
    </row>
    <row r="163" spans="2:4" x14ac:dyDescent="0.2">
      <c r="B163" s="32" t="str">
        <f ca="1">IF(ISBLANK(OFFSET(INDIRECT(ifpivot!$H$1),CELL("row",B163)-5,,)),"",OFFSET(INDIRECT(ifpivot!$H$1),CELL("row",B163)-5,,))</f>
        <v/>
      </c>
      <c r="C163" s="26" t="str">
        <f ca="1">IF(ISBLANK(OFFSET(INDIRECT(ifpivot!$H$1),CELL("row",B163)-5,,)),"", GETPIVOTDATA("Sum - IFLaunch",ifpivot!$A$1,"Week",OFFSET(INDIRECT(ifpivot!$H$1),CELL("row",B163)-5,,)))</f>
        <v/>
      </c>
      <c r="D163" s="26" t="str">
        <f ca="1">IF(ISBLANK(OFFSET(INDIRECT(ifpivot!$H$1),CELL("row",B163)-5,,)),"", GETPIVOTDATA("Sum - Fix",ifpivot!$A$1,"Week",OFFSET(INDIRECT(ifpivot!$H$1),CELL("row",B163)-5,,)))</f>
        <v/>
      </c>
    </row>
    <row r="164" spans="2:4" x14ac:dyDescent="0.2">
      <c r="B164" s="32" t="str">
        <f ca="1">IF(ISBLANK(OFFSET(INDIRECT(ifpivot!$H$1),CELL("row",B164)-5,,)),"",OFFSET(INDIRECT(ifpivot!$H$1),CELL("row",B164)-5,,))</f>
        <v/>
      </c>
      <c r="C164" s="26" t="str">
        <f ca="1">IF(ISBLANK(OFFSET(INDIRECT(ifpivot!$H$1),CELL("row",B164)-5,,)),"", GETPIVOTDATA("Sum - IFLaunch",ifpivot!$A$1,"Week",OFFSET(INDIRECT(ifpivot!$H$1),CELL("row",B164)-5,,)))</f>
        <v/>
      </c>
      <c r="D164" s="26" t="str">
        <f ca="1">IF(ISBLANK(OFFSET(INDIRECT(ifpivot!$H$1),CELL("row",B164)-5,,)),"", GETPIVOTDATA("Sum - Fix",ifpivot!$A$1,"Week",OFFSET(INDIRECT(ifpivot!$H$1),CELL("row",B164)-5,,)))</f>
        <v/>
      </c>
    </row>
    <row r="165" spans="2:4" x14ac:dyDescent="0.2">
      <c r="B165" s="32" t="str">
        <f ca="1">IF(ISBLANK(OFFSET(INDIRECT(ifpivot!$H$1),CELL("row",B165)-5,,)),"",OFFSET(INDIRECT(ifpivot!$H$1),CELL("row",B165)-5,,))</f>
        <v/>
      </c>
      <c r="C165" s="26" t="str">
        <f ca="1">IF(ISBLANK(OFFSET(INDIRECT(ifpivot!$H$1),CELL("row",B165)-5,,)),"", GETPIVOTDATA("Sum - IFLaunch",ifpivot!$A$1,"Week",OFFSET(INDIRECT(ifpivot!$H$1),CELL("row",B165)-5,,)))</f>
        <v/>
      </c>
      <c r="D165" s="26" t="str">
        <f ca="1">IF(ISBLANK(OFFSET(INDIRECT(ifpivot!$H$1),CELL("row",B165)-5,,)),"", GETPIVOTDATA("Sum - Fix",ifpivot!$A$1,"Week",OFFSET(INDIRECT(ifpivot!$H$1),CELL("row",B165)-5,,)))</f>
        <v/>
      </c>
    </row>
    <row r="166" spans="2:4" x14ac:dyDescent="0.2">
      <c r="B166" s="32" t="str">
        <f ca="1">IF(ISBLANK(OFFSET(INDIRECT(ifpivot!$H$1),CELL("row",B166)-5,,)),"",OFFSET(INDIRECT(ifpivot!$H$1),CELL("row",B166)-5,,))</f>
        <v/>
      </c>
      <c r="C166" s="26" t="str">
        <f ca="1">IF(ISBLANK(OFFSET(INDIRECT(ifpivot!$H$1),CELL("row",B166)-5,,)),"", GETPIVOTDATA("Sum - IFLaunch",ifpivot!$A$1,"Week",OFFSET(INDIRECT(ifpivot!$H$1),CELL("row",B166)-5,,)))</f>
        <v/>
      </c>
      <c r="D166" s="26" t="str">
        <f ca="1">IF(ISBLANK(OFFSET(INDIRECT(ifpivot!$H$1),CELL("row",B166)-5,,)),"", GETPIVOTDATA("Sum - Fix",ifpivot!$A$1,"Week",OFFSET(INDIRECT(ifpivot!$H$1),CELL("row",B166)-5,,)))</f>
        <v/>
      </c>
    </row>
    <row r="167" spans="2:4" x14ac:dyDescent="0.2">
      <c r="B167" s="32" t="str">
        <f ca="1">IF(ISBLANK(OFFSET(INDIRECT(ifpivot!$H$1),CELL("row",B167)-5,,)),"",OFFSET(INDIRECT(ifpivot!$H$1),CELL("row",B167)-5,,))</f>
        <v/>
      </c>
      <c r="C167" s="26" t="str">
        <f ca="1">IF(ISBLANK(OFFSET(INDIRECT(ifpivot!$H$1),CELL("row",B167)-5,,)),"", GETPIVOTDATA("Sum - IFLaunch",ifpivot!$A$1,"Week",OFFSET(INDIRECT(ifpivot!$H$1),CELL("row",B167)-5,,)))</f>
        <v/>
      </c>
      <c r="D167" s="26" t="str">
        <f ca="1">IF(ISBLANK(OFFSET(INDIRECT(ifpivot!$H$1),CELL("row",B167)-5,,)),"", GETPIVOTDATA("Sum - Fix",ifpivot!$A$1,"Week",OFFSET(INDIRECT(ifpivot!$H$1),CELL("row",B167)-5,,)))</f>
        <v/>
      </c>
    </row>
    <row r="168" spans="2:4" x14ac:dyDescent="0.2">
      <c r="B168" s="32" t="str">
        <f ca="1">IF(ISBLANK(OFFSET(INDIRECT(ifpivot!$H$1),CELL("row",B168)-5,,)),"",OFFSET(INDIRECT(ifpivot!$H$1),CELL("row",B168)-5,,))</f>
        <v/>
      </c>
      <c r="C168" s="26" t="str">
        <f ca="1">IF(ISBLANK(OFFSET(INDIRECT(ifpivot!$H$1),CELL("row",B168)-5,,)),"", GETPIVOTDATA("Sum - IFLaunch",ifpivot!$A$1,"Week",OFFSET(INDIRECT(ifpivot!$H$1),CELL("row",B168)-5,,)))</f>
        <v/>
      </c>
      <c r="D168" s="26" t="str">
        <f ca="1">IF(ISBLANK(OFFSET(INDIRECT(ifpivot!$H$1),CELL("row",B168)-5,,)),"", GETPIVOTDATA("Sum - Fix",ifpivot!$A$1,"Week",OFFSET(INDIRECT(ifpivot!$H$1),CELL("row",B168)-5,,)))</f>
        <v/>
      </c>
    </row>
    <row r="169" spans="2:4" x14ac:dyDescent="0.2">
      <c r="B169" s="32" t="str">
        <f ca="1">IF(ISBLANK(OFFSET(INDIRECT(ifpivot!$H$1),CELL("row",B169)-5,,)),"",OFFSET(INDIRECT(ifpivot!$H$1),CELL("row",B169)-5,,))</f>
        <v/>
      </c>
      <c r="C169" s="26" t="str">
        <f ca="1">IF(ISBLANK(OFFSET(INDIRECT(ifpivot!$H$1),CELL("row",B169)-5,,)),"", GETPIVOTDATA("Sum - IFLaunch",ifpivot!$A$1,"Week",OFFSET(INDIRECT(ifpivot!$H$1),CELL("row",B169)-5,,)))</f>
        <v/>
      </c>
      <c r="D169" s="26" t="str">
        <f ca="1">IF(ISBLANK(OFFSET(INDIRECT(ifpivot!$H$1),CELL("row",B169)-5,,)),"", GETPIVOTDATA("Sum - Fix",ifpivot!$A$1,"Week",OFFSET(INDIRECT(ifpivot!$H$1),CELL("row",B169)-5,,)))</f>
        <v/>
      </c>
    </row>
    <row r="170" spans="2:4" x14ac:dyDescent="0.2">
      <c r="B170" s="32" t="str">
        <f ca="1">IF(ISBLANK(OFFSET(INDIRECT(ifpivot!$H$1),CELL("row",B170)-5,,)),"",OFFSET(INDIRECT(ifpivot!$H$1),CELL("row",B170)-5,,))</f>
        <v/>
      </c>
      <c r="C170" s="26" t="str">
        <f ca="1">IF(ISBLANK(OFFSET(INDIRECT(ifpivot!$H$1),CELL("row",B170)-5,,)),"", GETPIVOTDATA("Sum - IFLaunch",ifpivot!$A$1,"Week",OFFSET(INDIRECT(ifpivot!$H$1),CELL("row",B170)-5,,)))</f>
        <v/>
      </c>
      <c r="D170" s="26" t="str">
        <f ca="1">IF(ISBLANK(OFFSET(INDIRECT(ifpivot!$H$1),CELL("row",B170)-5,,)),"", GETPIVOTDATA("Sum - Fix",ifpivot!$A$1,"Week",OFFSET(INDIRECT(ifpivot!$H$1),CELL("row",B170)-5,,)))</f>
        <v/>
      </c>
    </row>
    <row r="171" spans="2:4" x14ac:dyDescent="0.2">
      <c r="B171" s="32" t="str">
        <f ca="1">IF(ISBLANK(OFFSET(INDIRECT(ifpivot!$H$1),CELL("row",B171)-5,,)),"",OFFSET(INDIRECT(ifpivot!$H$1),CELL("row",B171)-5,,))</f>
        <v/>
      </c>
      <c r="C171" s="26" t="str">
        <f ca="1">IF(ISBLANK(OFFSET(INDIRECT(ifpivot!$H$1),CELL("row",B171)-5,,)),"", GETPIVOTDATA("Sum - IFLaunch",ifpivot!$A$1,"Week",OFFSET(INDIRECT(ifpivot!$H$1),CELL("row",B171)-5,,)))</f>
        <v/>
      </c>
      <c r="D171" s="26" t="str">
        <f ca="1">IF(ISBLANK(OFFSET(INDIRECT(ifpivot!$H$1),CELL("row",B171)-5,,)),"", GETPIVOTDATA("Sum - Fix",ifpivot!$A$1,"Week",OFFSET(INDIRECT(ifpivot!$H$1),CELL("row",B171)-5,,)))</f>
        <v/>
      </c>
    </row>
    <row r="172" spans="2:4" x14ac:dyDescent="0.2">
      <c r="B172" s="32" t="str">
        <f ca="1">IF(ISBLANK(OFFSET(INDIRECT(ifpivot!$H$1),CELL("row",B172)-5,,)),"",OFFSET(INDIRECT(ifpivot!$H$1),CELL("row",B172)-5,,))</f>
        <v/>
      </c>
      <c r="C172" s="26" t="str">
        <f ca="1">IF(ISBLANK(OFFSET(INDIRECT(ifpivot!$H$1),CELL("row",B172)-5,,)),"", GETPIVOTDATA("Sum - IFLaunch",ifpivot!$A$1,"Week",OFFSET(INDIRECT(ifpivot!$H$1),CELL("row",B172)-5,,)))</f>
        <v/>
      </c>
      <c r="D172" s="26" t="str">
        <f ca="1">IF(ISBLANK(OFFSET(INDIRECT(ifpivot!$H$1),CELL("row",B172)-5,,)),"", GETPIVOTDATA("Sum - Fix",ifpivot!$A$1,"Week",OFFSET(INDIRECT(ifpivot!$H$1),CELL("row",B172)-5,,)))</f>
        <v/>
      </c>
    </row>
    <row r="173" spans="2:4" x14ac:dyDescent="0.2">
      <c r="B173" s="32" t="str">
        <f ca="1">IF(ISBLANK(OFFSET(INDIRECT(ifpivot!$H$1),CELL("row",B173)-5,,)),"",OFFSET(INDIRECT(ifpivot!$H$1),CELL("row",B173)-5,,))</f>
        <v/>
      </c>
      <c r="C173" s="26" t="str">
        <f ca="1">IF(ISBLANK(OFFSET(INDIRECT(ifpivot!$H$1),CELL("row",B173)-5,,)),"", GETPIVOTDATA("Sum - IFLaunch",ifpivot!$A$1,"Week",OFFSET(INDIRECT(ifpivot!$H$1),CELL("row",B173)-5,,)))</f>
        <v/>
      </c>
      <c r="D173" s="26" t="str">
        <f ca="1">IF(ISBLANK(OFFSET(INDIRECT(ifpivot!$H$1),CELL("row",B173)-5,,)),"", GETPIVOTDATA("Sum - Fix",ifpivot!$A$1,"Week",OFFSET(INDIRECT(ifpivot!$H$1),CELL("row",B173)-5,,)))</f>
        <v/>
      </c>
    </row>
    <row r="174" spans="2:4" x14ac:dyDescent="0.2">
      <c r="B174" s="32" t="str">
        <f ca="1">IF(ISBLANK(OFFSET(INDIRECT(ifpivot!$H$1),CELL("row",B174)-5,,)),"",OFFSET(INDIRECT(ifpivot!$H$1),CELL("row",B174)-5,,))</f>
        <v/>
      </c>
      <c r="C174" s="26" t="str">
        <f ca="1">IF(ISBLANK(OFFSET(INDIRECT(ifpivot!$H$1),CELL("row",B174)-5,,)),"", GETPIVOTDATA("Sum - IFLaunch",ifpivot!$A$1,"Week",OFFSET(INDIRECT(ifpivot!$H$1),CELL("row",B174)-5,,)))</f>
        <v/>
      </c>
      <c r="D174" s="26" t="str">
        <f ca="1">IF(ISBLANK(OFFSET(INDIRECT(ifpivot!$H$1),CELL("row",B174)-5,,)),"", GETPIVOTDATA("Sum - Fix",ifpivot!$A$1,"Week",OFFSET(INDIRECT(ifpivot!$H$1),CELL("row",B174)-5,,)))</f>
        <v/>
      </c>
    </row>
    <row r="175" spans="2:4" x14ac:dyDescent="0.2">
      <c r="B175" s="32" t="str">
        <f ca="1">IF(ISBLANK(OFFSET(INDIRECT(ifpivot!$H$1),CELL("row",B175)-5,,)),"",OFFSET(INDIRECT(ifpivot!$H$1),CELL("row",B175)-5,,))</f>
        <v/>
      </c>
      <c r="C175" s="26" t="str">
        <f ca="1">IF(ISBLANK(OFFSET(INDIRECT(ifpivot!$H$1),CELL("row",B175)-5,,)),"", GETPIVOTDATA("Sum - IFLaunch",ifpivot!$A$1,"Week",OFFSET(INDIRECT(ifpivot!$H$1),CELL("row",B175)-5,,)))</f>
        <v/>
      </c>
      <c r="D175" s="26" t="str">
        <f ca="1">IF(ISBLANK(OFFSET(INDIRECT(ifpivot!$H$1),CELL("row",B175)-5,,)),"", GETPIVOTDATA("Sum - Fix",ifpivot!$A$1,"Week",OFFSET(INDIRECT(ifpivot!$H$1),CELL("row",B175)-5,,)))</f>
        <v/>
      </c>
    </row>
    <row r="176" spans="2:4" x14ac:dyDescent="0.2">
      <c r="B176" s="32" t="str">
        <f ca="1">IF(ISBLANK(OFFSET(INDIRECT(ifpivot!$H$1),CELL("row",B176)-5,,)),"",OFFSET(INDIRECT(ifpivot!$H$1),CELL("row",B176)-5,,))</f>
        <v/>
      </c>
      <c r="C176" s="26" t="str">
        <f ca="1">IF(ISBLANK(OFFSET(INDIRECT(ifpivot!$H$1),CELL("row",B176)-5,,)),"", GETPIVOTDATA("Sum - IFLaunch",ifpivot!$A$1,"Week",OFFSET(INDIRECT(ifpivot!$H$1),CELL("row",B176)-5,,)))</f>
        <v/>
      </c>
      <c r="D176" s="26" t="str">
        <f ca="1">IF(ISBLANK(OFFSET(INDIRECT(ifpivot!$H$1),CELL("row",B176)-5,,)),"", GETPIVOTDATA("Sum - Fix",ifpivot!$A$1,"Week",OFFSET(INDIRECT(ifpivot!$H$1),CELL("row",B176)-5,,)))</f>
        <v/>
      </c>
    </row>
    <row r="177" spans="2:4" x14ac:dyDescent="0.2">
      <c r="B177" s="32" t="str">
        <f ca="1">IF(ISBLANK(OFFSET(INDIRECT(ifpivot!$H$1),CELL("row",B177)-5,,)),"",OFFSET(INDIRECT(ifpivot!$H$1),CELL("row",B177)-5,,))</f>
        <v/>
      </c>
      <c r="C177" s="26" t="str">
        <f ca="1">IF(ISBLANK(OFFSET(INDIRECT(ifpivot!$H$1),CELL("row",B177)-5,,)),"", GETPIVOTDATA("Sum - IFLaunch",ifpivot!$A$1,"Week",OFFSET(INDIRECT(ifpivot!$H$1),CELL("row",B177)-5,,)))</f>
        <v/>
      </c>
      <c r="D177" s="26" t="str">
        <f ca="1">IF(ISBLANK(OFFSET(INDIRECT(ifpivot!$H$1),CELL("row",B177)-5,,)),"", GETPIVOTDATA("Sum - Fix",ifpivot!$A$1,"Week",OFFSET(INDIRECT(ifpivot!$H$1),CELL("row",B177)-5,,)))</f>
        <v/>
      </c>
    </row>
    <row r="178" spans="2:4" x14ac:dyDescent="0.2">
      <c r="B178" s="32" t="str">
        <f ca="1">IF(ISBLANK(OFFSET(INDIRECT(ifpivot!$H$1),CELL("row",B178)-5,,)),"",OFFSET(INDIRECT(ifpivot!$H$1),CELL("row",B178)-5,,))</f>
        <v/>
      </c>
      <c r="C178" s="26" t="str">
        <f ca="1">IF(ISBLANK(OFFSET(INDIRECT(ifpivot!$H$1),CELL("row",B178)-5,,)),"", GETPIVOTDATA("Sum - IFLaunch",ifpivot!$A$1,"Week",OFFSET(INDIRECT(ifpivot!$H$1),CELL("row",B178)-5,,)))</f>
        <v/>
      </c>
      <c r="D178" s="26" t="str">
        <f ca="1">IF(ISBLANK(OFFSET(INDIRECT(ifpivot!$H$1),CELL("row",B178)-5,,)),"", GETPIVOTDATA("Sum - Fix",ifpivot!$A$1,"Week",OFFSET(INDIRECT(ifpivot!$H$1),CELL("row",B178)-5,,)))</f>
        <v/>
      </c>
    </row>
    <row r="179" spans="2:4" x14ac:dyDescent="0.2">
      <c r="B179" s="32" t="str">
        <f ca="1">IF(ISBLANK(OFFSET(INDIRECT(ifpivot!$H$1),CELL("row",B179)-5,,)),"",OFFSET(INDIRECT(ifpivot!$H$1),CELL("row",B179)-5,,))</f>
        <v/>
      </c>
      <c r="C179" s="26" t="str">
        <f ca="1">IF(ISBLANK(OFFSET(INDIRECT(ifpivot!$H$1),CELL("row",B179)-5,,)),"", GETPIVOTDATA("Sum - IFLaunch",ifpivot!$A$1,"Week",OFFSET(INDIRECT(ifpivot!$H$1),CELL("row",B179)-5,,)))</f>
        <v/>
      </c>
      <c r="D179" s="26" t="str">
        <f ca="1">IF(ISBLANK(OFFSET(INDIRECT(ifpivot!$H$1),CELL("row",B179)-5,,)),"", GETPIVOTDATA("Sum - Fix",ifpivot!$A$1,"Week",OFFSET(INDIRECT(ifpivot!$H$1),CELL("row",B179)-5,,)))</f>
        <v/>
      </c>
    </row>
    <row r="180" spans="2:4" x14ac:dyDescent="0.2">
      <c r="B180" s="32" t="str">
        <f ca="1">IF(ISBLANK(OFFSET(INDIRECT(ifpivot!$H$1),CELL("row",B180)-5,,)),"",OFFSET(INDIRECT(ifpivot!$H$1),CELL("row",B180)-5,,))</f>
        <v/>
      </c>
      <c r="C180" s="26" t="str">
        <f ca="1">IF(ISBLANK(OFFSET(INDIRECT(ifpivot!$H$1),CELL("row",B180)-5,,)),"", GETPIVOTDATA("Sum - IFLaunch",ifpivot!$A$1,"Week",OFFSET(INDIRECT(ifpivot!$H$1),CELL("row",B180)-5,,)))</f>
        <v/>
      </c>
      <c r="D180" s="26" t="str">
        <f ca="1">IF(ISBLANK(OFFSET(INDIRECT(ifpivot!$H$1),CELL("row",B180)-5,,)),"", GETPIVOTDATA("Sum - Fix",ifpivot!$A$1,"Week",OFFSET(INDIRECT(ifpivot!$H$1),CELL("row",B180)-5,,)))</f>
        <v/>
      </c>
    </row>
    <row r="181" spans="2:4" x14ac:dyDescent="0.2">
      <c r="B181" s="32" t="str">
        <f ca="1">IF(ISBLANK(OFFSET(INDIRECT(ifpivot!$H$1),CELL("row",B181)-5,,)),"",OFFSET(INDIRECT(ifpivot!$H$1),CELL("row",B181)-5,,))</f>
        <v/>
      </c>
      <c r="C181" s="26" t="str">
        <f ca="1">IF(ISBLANK(OFFSET(INDIRECT(ifpivot!$H$1),CELL("row",B181)-5,,)),"", GETPIVOTDATA("Sum - IFLaunch",ifpivot!$A$1,"Week",OFFSET(INDIRECT(ifpivot!$H$1),CELL("row",B181)-5,,)))</f>
        <v/>
      </c>
      <c r="D181" s="26" t="str">
        <f ca="1">IF(ISBLANK(OFFSET(INDIRECT(ifpivot!$H$1),CELL("row",B181)-5,,)),"", GETPIVOTDATA("Sum - Fix",ifpivot!$A$1,"Week",OFFSET(INDIRECT(ifpivot!$H$1),CELL("row",B181)-5,,)))</f>
        <v/>
      </c>
    </row>
    <row r="182" spans="2:4" x14ac:dyDescent="0.2">
      <c r="B182" s="32" t="str">
        <f ca="1">IF(ISBLANK(OFFSET(INDIRECT(ifpivot!$H$1),CELL("row",B182)-5,,)),"",OFFSET(INDIRECT(ifpivot!$H$1),CELL("row",B182)-5,,))</f>
        <v/>
      </c>
      <c r="C182" s="26" t="str">
        <f ca="1">IF(ISBLANK(OFFSET(INDIRECT(ifpivot!$H$1),CELL("row",B182)-5,,)),"", GETPIVOTDATA("Sum - IFLaunch",ifpivot!$A$1,"Week",OFFSET(INDIRECT(ifpivot!$H$1),CELL("row",B182)-5,,)))</f>
        <v/>
      </c>
      <c r="D182" s="26" t="str">
        <f ca="1">IF(ISBLANK(OFFSET(INDIRECT(ifpivot!$H$1),CELL("row",B182)-5,,)),"", GETPIVOTDATA("Sum - Fix",ifpivot!$A$1,"Week",OFFSET(INDIRECT(ifpivot!$H$1),CELL("row",B182)-5,,)))</f>
        <v/>
      </c>
    </row>
    <row r="183" spans="2:4" x14ac:dyDescent="0.2">
      <c r="B183" s="32" t="str">
        <f ca="1">IF(ISBLANK(OFFSET(INDIRECT(ifpivot!$H$1),CELL("row",B183)-5,,)),"",OFFSET(INDIRECT(ifpivot!$H$1),CELL("row",B183)-5,,))</f>
        <v/>
      </c>
      <c r="C183" s="26" t="str">
        <f ca="1">IF(ISBLANK(OFFSET(INDIRECT(ifpivot!$H$1),CELL("row",B183)-5,,)),"", GETPIVOTDATA("Sum - IFLaunch",ifpivot!$A$1,"Week",OFFSET(INDIRECT(ifpivot!$H$1),CELL("row",B183)-5,,)))</f>
        <v/>
      </c>
      <c r="D183" s="26" t="str">
        <f ca="1">IF(ISBLANK(OFFSET(INDIRECT(ifpivot!$H$1),CELL("row",B183)-5,,)),"", GETPIVOTDATA("Sum - Fix",ifpivot!$A$1,"Week",OFFSET(INDIRECT(ifpivot!$H$1),CELL("row",B183)-5,,)))</f>
        <v/>
      </c>
    </row>
    <row r="184" spans="2:4" x14ac:dyDescent="0.2">
      <c r="B184" s="32" t="str">
        <f ca="1">IF(ISBLANK(OFFSET(INDIRECT(ifpivot!$H$1),CELL("row",B184)-5,,)),"",OFFSET(INDIRECT(ifpivot!$H$1),CELL("row",B184)-5,,))</f>
        <v/>
      </c>
      <c r="C184" s="26" t="str">
        <f ca="1">IF(ISBLANK(OFFSET(INDIRECT(ifpivot!$H$1),CELL("row",B184)-5,,)),"", GETPIVOTDATA("Sum - IFLaunch",ifpivot!$A$1,"Week",OFFSET(INDIRECT(ifpivot!$H$1),CELL("row",B184)-5,,)))</f>
        <v/>
      </c>
      <c r="D184" s="26" t="str">
        <f ca="1">IF(ISBLANK(OFFSET(INDIRECT(ifpivot!$H$1),CELL("row",B184)-5,,)),"", GETPIVOTDATA("Sum - Fix",ifpivot!$A$1,"Week",OFFSET(INDIRECT(ifpivot!$H$1),CELL("row",B184)-5,,)))</f>
        <v/>
      </c>
    </row>
    <row r="185" spans="2:4" x14ac:dyDescent="0.2">
      <c r="B185" s="32" t="str">
        <f ca="1">IF(ISBLANK(OFFSET(INDIRECT(ifpivot!$H$1),CELL("row",B185)-5,,)),"",OFFSET(INDIRECT(ifpivot!$H$1),CELL("row",B185)-5,,))</f>
        <v/>
      </c>
      <c r="C185" s="26" t="str">
        <f ca="1">IF(ISBLANK(OFFSET(INDIRECT(ifpivot!$H$1),CELL("row",B185)-5,,)),"", GETPIVOTDATA("Sum - IFLaunch",ifpivot!$A$1,"Week",OFFSET(INDIRECT(ifpivot!$H$1),CELL("row",B185)-5,,)))</f>
        <v/>
      </c>
      <c r="D185" s="26" t="str">
        <f ca="1">IF(ISBLANK(OFFSET(INDIRECT(ifpivot!$H$1),CELL("row",B185)-5,,)),"", GETPIVOTDATA("Sum - Fix",ifpivot!$A$1,"Week",OFFSET(INDIRECT(ifpivot!$H$1),CELL("row",B185)-5,,)))</f>
        <v/>
      </c>
    </row>
    <row r="186" spans="2:4" x14ac:dyDescent="0.2">
      <c r="B186" s="32" t="str">
        <f ca="1">IF(ISBLANK(OFFSET(INDIRECT(ifpivot!$H$1),CELL("row",B186)-5,,)),"",OFFSET(INDIRECT(ifpivot!$H$1),CELL("row",B186)-5,,))</f>
        <v/>
      </c>
      <c r="C186" s="26" t="str">
        <f ca="1">IF(ISBLANK(OFFSET(INDIRECT(ifpivot!$H$1),CELL("row",B186)-5,,)),"", GETPIVOTDATA("Sum - IFLaunch",ifpivot!$A$1,"Week",OFFSET(INDIRECT(ifpivot!$H$1),CELL("row",B186)-5,,)))</f>
        <v/>
      </c>
      <c r="D186" s="26" t="str">
        <f ca="1">IF(ISBLANK(OFFSET(INDIRECT(ifpivot!$H$1),CELL("row",B186)-5,,)),"", GETPIVOTDATA("Sum - Fix",ifpivot!$A$1,"Week",OFFSET(INDIRECT(ifpivot!$H$1),CELL("row",B186)-5,,)))</f>
        <v/>
      </c>
    </row>
    <row r="187" spans="2:4" x14ac:dyDescent="0.2">
      <c r="B187" s="32" t="str">
        <f ca="1">IF(ISBLANK(OFFSET(INDIRECT(ifpivot!$H$1),CELL("row",B187)-5,,)),"",OFFSET(INDIRECT(ifpivot!$H$1),CELL("row",B187)-5,,))</f>
        <v/>
      </c>
      <c r="C187" s="26" t="str">
        <f ca="1">IF(ISBLANK(OFFSET(INDIRECT(ifpivot!$H$1),CELL("row",B187)-5,,)),"", GETPIVOTDATA("Sum - IFLaunch",ifpivot!$A$1,"Week",OFFSET(INDIRECT(ifpivot!$H$1),CELL("row",B187)-5,,)))</f>
        <v/>
      </c>
      <c r="D187" s="26" t="str">
        <f ca="1">IF(ISBLANK(OFFSET(INDIRECT(ifpivot!$H$1),CELL("row",B187)-5,,)),"", GETPIVOTDATA("Sum - Fix",ifpivot!$A$1,"Week",OFFSET(INDIRECT(ifpivot!$H$1),CELL("row",B187)-5,,)))</f>
        <v/>
      </c>
    </row>
    <row r="188" spans="2:4" x14ac:dyDescent="0.2">
      <c r="B188" s="32" t="str">
        <f ca="1">IF(ISBLANK(OFFSET(INDIRECT(ifpivot!$H$1),CELL("row",B188)-5,,)),"",OFFSET(INDIRECT(ifpivot!$H$1),CELL("row",B188)-5,,))</f>
        <v/>
      </c>
      <c r="C188" s="26" t="str">
        <f ca="1">IF(ISBLANK(OFFSET(INDIRECT(ifpivot!$H$1),CELL("row",B188)-5,,)),"", GETPIVOTDATA("Sum - IFLaunch",ifpivot!$A$1,"Week",OFFSET(INDIRECT(ifpivot!$H$1),CELL("row",B188)-5,,)))</f>
        <v/>
      </c>
      <c r="D188" s="26" t="str">
        <f ca="1">IF(ISBLANK(OFFSET(INDIRECT(ifpivot!$H$1),CELL("row",B188)-5,,)),"", GETPIVOTDATA("Sum - Fix",ifpivot!$A$1,"Week",OFFSET(INDIRECT(ifpivot!$H$1),CELL("row",B188)-5,,)))</f>
        <v/>
      </c>
    </row>
    <row r="189" spans="2:4" x14ac:dyDescent="0.2">
      <c r="B189" s="32" t="str">
        <f ca="1">IF(ISBLANK(OFFSET(INDIRECT(ifpivot!$H$1),CELL("row",B189)-5,,)),"",OFFSET(INDIRECT(ifpivot!$H$1),CELL("row",B189)-5,,))</f>
        <v/>
      </c>
      <c r="C189" s="26" t="str">
        <f ca="1">IF(ISBLANK(OFFSET(INDIRECT(ifpivot!$H$1),CELL("row",B189)-5,,)),"", GETPIVOTDATA("Sum - IFLaunch",ifpivot!$A$1,"Week",OFFSET(INDIRECT(ifpivot!$H$1),CELL("row",B189)-5,,)))</f>
        <v/>
      </c>
      <c r="D189" s="26" t="str">
        <f ca="1">IF(ISBLANK(OFFSET(INDIRECT(ifpivot!$H$1),CELL("row",B189)-5,,)),"", GETPIVOTDATA("Sum - Fix",ifpivot!$A$1,"Week",OFFSET(INDIRECT(ifpivot!$H$1),CELL("row",B189)-5,,)))</f>
        <v/>
      </c>
    </row>
    <row r="190" spans="2:4" x14ac:dyDescent="0.2">
      <c r="B190" s="32" t="str">
        <f ca="1">IF(ISBLANK(OFFSET(INDIRECT(ifpivot!$H$1),CELL("row",B190)-5,,)),"",OFFSET(INDIRECT(ifpivot!$H$1),CELL("row",B190)-5,,))</f>
        <v/>
      </c>
      <c r="C190" s="26" t="str">
        <f ca="1">IF(ISBLANK(OFFSET(INDIRECT(ifpivot!$H$1),CELL("row",B190)-5,,)),"", GETPIVOTDATA("Sum - IFLaunch",ifpivot!$A$1,"Week",OFFSET(INDIRECT(ifpivot!$H$1),CELL("row",B190)-5,,)))</f>
        <v/>
      </c>
      <c r="D190" s="26" t="str">
        <f ca="1">IF(ISBLANK(OFFSET(INDIRECT(ifpivot!$H$1),CELL("row",B190)-5,,)),"", GETPIVOTDATA("Sum - Fix",ifpivot!$A$1,"Week",OFFSET(INDIRECT(ifpivot!$H$1),CELL("row",B190)-5,,)))</f>
        <v/>
      </c>
    </row>
    <row r="191" spans="2:4" x14ac:dyDescent="0.2">
      <c r="B191" s="32" t="str">
        <f ca="1">IF(ISBLANK(OFFSET(INDIRECT(ifpivot!$H$1),CELL("row",B191)-5,,)),"",OFFSET(INDIRECT(ifpivot!$H$1),CELL("row",B191)-5,,))</f>
        <v/>
      </c>
      <c r="C191" s="26" t="str">
        <f ca="1">IF(ISBLANK(OFFSET(INDIRECT(ifpivot!$H$1),CELL("row",B191)-5,,)),"", GETPIVOTDATA("Sum - IFLaunch",ifpivot!$A$1,"Week",OFFSET(INDIRECT(ifpivot!$H$1),CELL("row",B191)-5,,)))</f>
        <v/>
      </c>
      <c r="D191" s="26" t="str">
        <f ca="1">IF(ISBLANK(OFFSET(INDIRECT(ifpivot!$H$1),CELL("row",B191)-5,,)),"", GETPIVOTDATA("Sum - Fix",ifpivot!$A$1,"Week",OFFSET(INDIRECT(ifpivot!$H$1),CELL("row",B191)-5,,)))</f>
        <v/>
      </c>
    </row>
    <row r="192" spans="2:4" x14ac:dyDescent="0.2">
      <c r="B192" s="32" t="str">
        <f ca="1">IF(ISBLANK(OFFSET(INDIRECT(ifpivot!$H$1),CELL("row",B192)-5,,)),"",OFFSET(INDIRECT(ifpivot!$H$1),CELL("row",B192)-5,,))</f>
        <v/>
      </c>
      <c r="C192" s="26" t="str">
        <f ca="1">IF(ISBLANK(OFFSET(INDIRECT(ifpivot!$H$1),CELL("row",B192)-5,,)),"", GETPIVOTDATA("Sum - IFLaunch",ifpivot!$A$1,"Week",OFFSET(INDIRECT(ifpivot!$H$1),CELL("row",B192)-5,,)))</f>
        <v/>
      </c>
      <c r="D192" s="26" t="str">
        <f ca="1">IF(ISBLANK(OFFSET(INDIRECT(ifpivot!$H$1),CELL("row",B192)-5,,)),"", GETPIVOTDATA("Sum - Fix",ifpivot!$A$1,"Week",OFFSET(INDIRECT(ifpivot!$H$1),CELL("row",B192)-5,,)))</f>
        <v/>
      </c>
    </row>
    <row r="193" spans="2:4" x14ac:dyDescent="0.2">
      <c r="B193" s="32" t="str">
        <f ca="1">IF(ISBLANK(OFFSET(INDIRECT(ifpivot!$H$1),CELL("row",B193)-5,,)),"",OFFSET(INDIRECT(ifpivot!$H$1),CELL("row",B193)-5,,))</f>
        <v/>
      </c>
      <c r="C193" s="26" t="str">
        <f ca="1">IF(ISBLANK(OFFSET(INDIRECT(ifpivot!$H$1),CELL("row",B193)-5,,)),"", GETPIVOTDATA("Sum - IFLaunch",ifpivot!$A$1,"Week",OFFSET(INDIRECT(ifpivot!$H$1),CELL("row",B193)-5,,)))</f>
        <v/>
      </c>
      <c r="D193" s="26" t="str">
        <f ca="1">IF(ISBLANK(OFFSET(INDIRECT(ifpivot!$H$1),CELL("row",B193)-5,,)),"", GETPIVOTDATA("Sum - Fix",ifpivot!$A$1,"Week",OFFSET(INDIRECT(ifpivot!$H$1),CELL("row",B193)-5,,)))</f>
        <v/>
      </c>
    </row>
    <row r="194" spans="2:4" x14ac:dyDescent="0.2">
      <c r="B194" s="32" t="str">
        <f ca="1">IF(ISBLANK(OFFSET(INDIRECT(ifpivot!$H$1),CELL("row",B194)-5,,)),"",OFFSET(INDIRECT(ifpivot!$H$1),CELL("row",B194)-5,,))</f>
        <v/>
      </c>
      <c r="C194" s="26" t="str">
        <f ca="1">IF(ISBLANK(OFFSET(INDIRECT(ifpivot!$H$1),CELL("row",B194)-5,,)),"", GETPIVOTDATA("Sum - IFLaunch",ifpivot!$A$1,"Week",OFFSET(INDIRECT(ifpivot!$H$1),CELL("row",B194)-5,,)))</f>
        <v/>
      </c>
      <c r="D194" s="26" t="str">
        <f ca="1">IF(ISBLANK(OFFSET(INDIRECT(ifpivot!$H$1),CELL("row",B194)-5,,)),"", GETPIVOTDATA("Sum - Fix",ifpivot!$A$1,"Week",OFFSET(INDIRECT(ifpivot!$H$1),CELL("row",B194)-5,,)))</f>
        <v/>
      </c>
    </row>
    <row r="195" spans="2:4" x14ac:dyDescent="0.2">
      <c r="B195" s="32" t="str">
        <f ca="1">IF(ISBLANK(OFFSET(INDIRECT(ifpivot!$H$1),CELL("row",B195)-5,,)),"",OFFSET(INDIRECT(ifpivot!$H$1),CELL("row",B195)-5,,))</f>
        <v/>
      </c>
      <c r="C195" s="26" t="str">
        <f ca="1">IF(ISBLANK(OFFSET(INDIRECT(ifpivot!$H$1),CELL("row",B195)-5,,)),"", GETPIVOTDATA("Sum - IFLaunch",ifpivot!$A$1,"Week",OFFSET(INDIRECT(ifpivot!$H$1),CELL("row",B195)-5,,)))</f>
        <v/>
      </c>
      <c r="D195" s="26" t="str">
        <f ca="1">IF(ISBLANK(OFFSET(INDIRECT(ifpivot!$H$1),CELL("row",B195)-5,,)),"", GETPIVOTDATA("Sum - Fix",ifpivot!$A$1,"Week",OFFSET(INDIRECT(ifpivot!$H$1),CELL("row",B195)-5,,)))</f>
        <v/>
      </c>
    </row>
    <row r="196" spans="2:4" x14ac:dyDescent="0.2">
      <c r="B196" s="32" t="str">
        <f ca="1">IF(ISBLANK(OFFSET(INDIRECT(ifpivot!$H$1),CELL("row",B196)-5,,)),"",OFFSET(INDIRECT(ifpivot!$H$1),CELL("row",B196)-5,,))</f>
        <v/>
      </c>
      <c r="C196" s="26" t="str">
        <f ca="1">IF(ISBLANK(OFFSET(INDIRECT(ifpivot!$H$1),CELL("row",B196)-5,,)),"", GETPIVOTDATA("Sum - IFLaunch",ifpivot!$A$1,"Week",OFFSET(INDIRECT(ifpivot!$H$1),CELL("row",B196)-5,,)))</f>
        <v/>
      </c>
      <c r="D196" s="26" t="str">
        <f ca="1">IF(ISBLANK(OFFSET(INDIRECT(ifpivot!$H$1),CELL("row",B196)-5,,)),"", GETPIVOTDATA("Sum - Fix",ifpivot!$A$1,"Week",OFFSET(INDIRECT(ifpivot!$H$1),CELL("row",B196)-5,,)))</f>
        <v/>
      </c>
    </row>
    <row r="197" spans="2:4" x14ac:dyDescent="0.2">
      <c r="B197" s="32" t="str">
        <f ca="1">IF(ISBLANK(OFFSET(INDIRECT(ifpivot!$H$1),CELL("row",B197)-5,,)),"",OFFSET(INDIRECT(ifpivot!$H$1),CELL("row",B197)-5,,))</f>
        <v/>
      </c>
      <c r="C197" s="26" t="str">
        <f ca="1">IF(ISBLANK(OFFSET(INDIRECT(ifpivot!$H$1),CELL("row",B197)-5,,)),"", GETPIVOTDATA("Sum - IFLaunch",ifpivot!$A$1,"Week",OFFSET(INDIRECT(ifpivot!$H$1),CELL("row",B197)-5,,)))</f>
        <v/>
      </c>
      <c r="D197" s="26" t="str">
        <f ca="1">IF(ISBLANK(OFFSET(INDIRECT(ifpivot!$H$1),CELL("row",B197)-5,,)),"", GETPIVOTDATA("Sum - Fix",ifpivot!$A$1,"Week",OFFSET(INDIRECT(ifpivot!$H$1),CELL("row",B197)-5,,)))</f>
        <v/>
      </c>
    </row>
    <row r="198" spans="2:4" x14ac:dyDescent="0.2">
      <c r="B198" s="32" t="str">
        <f ca="1">IF(ISBLANK(OFFSET(INDIRECT(ifpivot!$H$1),CELL("row",B198)-5,,)),"",OFFSET(INDIRECT(ifpivot!$H$1),CELL("row",B198)-5,,))</f>
        <v/>
      </c>
      <c r="C198" s="26" t="str">
        <f ca="1">IF(ISBLANK(OFFSET(INDIRECT(ifpivot!$H$1),CELL("row",B198)-5,,)),"", GETPIVOTDATA("Sum - IFLaunch",ifpivot!$A$1,"Week",OFFSET(INDIRECT(ifpivot!$H$1),CELL("row",B198)-5,,)))</f>
        <v/>
      </c>
      <c r="D198" s="26" t="str">
        <f ca="1">IF(ISBLANK(OFFSET(INDIRECT(ifpivot!$H$1),CELL("row",B198)-5,,)),"", GETPIVOTDATA("Sum - Fix",ifpivot!$A$1,"Week",OFFSET(INDIRECT(ifpivot!$H$1),CELL("row",B198)-5,,)))</f>
        <v/>
      </c>
    </row>
    <row r="199" spans="2:4" x14ac:dyDescent="0.2">
      <c r="B199" s="32" t="str">
        <f ca="1">IF(ISBLANK(OFFSET(INDIRECT(ifpivot!$H$1),CELL("row",B199)-5,,)),"",OFFSET(INDIRECT(ifpivot!$H$1),CELL("row",B199)-5,,))</f>
        <v/>
      </c>
      <c r="C199" s="26" t="str">
        <f ca="1">IF(ISBLANK(OFFSET(INDIRECT(ifpivot!$H$1),CELL("row",B199)-5,,)),"", GETPIVOTDATA("Sum - IFLaunch",ifpivot!$A$1,"Week",OFFSET(INDIRECT(ifpivot!$H$1),CELL("row",B199)-5,,)))</f>
        <v/>
      </c>
      <c r="D199" s="26" t="str">
        <f ca="1">IF(ISBLANK(OFFSET(INDIRECT(ifpivot!$H$1),CELL("row",B199)-5,,)),"", GETPIVOTDATA("Sum - Fix",ifpivot!$A$1,"Week",OFFSET(INDIRECT(ifpivot!$H$1),CELL("row",B199)-5,,)))</f>
        <v/>
      </c>
    </row>
    <row r="200" spans="2:4" x14ac:dyDescent="0.2">
      <c r="B200" s="32" t="str">
        <f ca="1">IF(ISBLANK(OFFSET(INDIRECT(ifpivot!$H$1),CELL("row",B200)-5,,)),"",OFFSET(INDIRECT(ifpivot!$H$1),CELL("row",B200)-5,,))</f>
        <v/>
      </c>
      <c r="C200" s="26" t="str">
        <f ca="1">IF(ISBLANK(OFFSET(INDIRECT(ifpivot!$H$1),CELL("row",B200)-5,,)),"", GETPIVOTDATA("Sum - IFLaunch",ifpivot!$A$1,"Week",OFFSET(INDIRECT(ifpivot!$H$1),CELL("row",B200)-5,,)))</f>
        <v/>
      </c>
      <c r="D200" s="26" t="str">
        <f ca="1">IF(ISBLANK(OFFSET(INDIRECT(ifpivot!$H$1),CELL("row",B200)-5,,)),"", GETPIVOTDATA("Sum - Fix",ifpivot!$A$1,"Week",OFFSET(INDIRECT(ifpivot!$H$1),CELL("row",B200)-5,,)))</f>
        <v/>
      </c>
    </row>
    <row r="201" spans="2:4" x14ac:dyDescent="0.2">
      <c r="B201" s="32" t="str">
        <f ca="1">IF(ISBLANK(OFFSET(INDIRECT(ifpivot!$H$1),CELL("row",B201)-5,,)),"",OFFSET(INDIRECT(ifpivot!$H$1),CELL("row",B201)-5,,))</f>
        <v/>
      </c>
      <c r="C201" s="26" t="str">
        <f ca="1">IF(ISBLANK(OFFSET(INDIRECT(ifpivot!$H$1),CELL("row",B201)-5,,)),"", GETPIVOTDATA("Sum - IFLaunch",ifpivot!$A$1,"Week",OFFSET(INDIRECT(ifpivot!$H$1),CELL("row",B201)-5,,)))</f>
        <v/>
      </c>
      <c r="D201" s="26" t="str">
        <f ca="1">IF(ISBLANK(OFFSET(INDIRECT(ifpivot!$H$1),CELL("row",B201)-5,,)),"", GETPIVOTDATA("Sum - Fix",ifpivot!$A$1,"Week",OFFSET(INDIRECT(ifpivot!$H$1),CELL("row",B201)-5,,)))</f>
        <v/>
      </c>
    </row>
    <row r="202" spans="2:4" x14ac:dyDescent="0.2">
      <c r="B202" s="32" t="str">
        <f ca="1">IF(ISBLANK(OFFSET(INDIRECT(ifpivot!$H$1),CELL("row",B202)-5,,)),"",OFFSET(INDIRECT(ifpivot!$H$1),CELL("row",B202)-5,,))</f>
        <v/>
      </c>
      <c r="C202" s="26" t="str">
        <f ca="1">IF(ISBLANK(OFFSET(INDIRECT(ifpivot!$H$1),CELL("row",B202)-5,,)),"", GETPIVOTDATA("Sum - IFLaunch",ifpivot!$A$1,"Week",OFFSET(INDIRECT(ifpivot!$H$1),CELL("row",B202)-5,,)))</f>
        <v/>
      </c>
      <c r="D202" s="26" t="str">
        <f ca="1">IF(ISBLANK(OFFSET(INDIRECT(ifpivot!$H$1),CELL("row",B202)-5,,)),"", GETPIVOTDATA("Sum - Fix",ifpivot!$A$1,"Week",OFFSET(INDIRECT(ifpivot!$H$1),CELL("row",B202)-5,,)))</f>
        <v/>
      </c>
    </row>
    <row r="203" spans="2:4" x14ac:dyDescent="0.2">
      <c r="B203" s="32" t="str">
        <f ca="1">IF(ISBLANK(OFFSET(INDIRECT(ifpivot!$H$1),CELL("row",B203)-5,,)),"",OFFSET(INDIRECT(ifpivot!$H$1),CELL("row",B203)-5,,))</f>
        <v/>
      </c>
      <c r="C203" s="26" t="str">
        <f ca="1">IF(ISBLANK(OFFSET(INDIRECT(ifpivot!$H$1),CELL("row",B203)-5,,)),"", GETPIVOTDATA("Sum - IFLaunch",ifpivot!$A$1,"Week",OFFSET(INDIRECT(ifpivot!$H$1),CELL("row",B203)-5,,)))</f>
        <v/>
      </c>
      <c r="D203" s="26" t="str">
        <f ca="1">IF(ISBLANK(OFFSET(INDIRECT(ifpivot!$H$1),CELL("row",B203)-5,,)),"", GETPIVOTDATA("Sum - Fix",ifpivot!$A$1,"Week",OFFSET(INDIRECT(ifpivot!$H$1),CELL("row",B203)-5,,)))</f>
        <v/>
      </c>
    </row>
    <row r="204" spans="2:4" x14ac:dyDescent="0.2">
      <c r="B204" s="32" t="str">
        <f ca="1">IF(ISBLANK(OFFSET(INDIRECT(ifpivot!$H$1),CELL("row",B204)-5,,)),"",OFFSET(INDIRECT(ifpivot!$H$1),CELL("row",B204)-5,,))</f>
        <v/>
      </c>
      <c r="C204" s="26" t="str">
        <f ca="1">IF(ISBLANK(OFFSET(INDIRECT(ifpivot!$H$1),CELL("row",B204)-5,,)),"", GETPIVOTDATA("Sum - IFLaunch",ifpivot!$A$1,"Week",OFFSET(INDIRECT(ifpivot!$H$1),CELL("row",B204)-5,,)))</f>
        <v/>
      </c>
      <c r="D204" s="26" t="str">
        <f ca="1">IF(ISBLANK(OFFSET(INDIRECT(ifpivot!$H$1),CELL("row",B204)-5,,)),"", GETPIVOTDATA("Sum - Fix",ifpivot!$A$1,"Week",OFFSET(INDIRECT(ifpivot!$H$1),CELL("row",B204)-5,,)))</f>
        <v/>
      </c>
    </row>
    <row r="205" spans="2:4" x14ac:dyDescent="0.2">
      <c r="B205" s="32" t="str">
        <f ca="1">IF(ISBLANK(OFFSET(INDIRECT(ifpivot!$H$1),CELL("row",B205)-5,,)),"",OFFSET(INDIRECT(ifpivot!$H$1),CELL("row",B205)-5,,))</f>
        <v/>
      </c>
      <c r="C205" s="26" t="str">
        <f ca="1">IF(ISBLANK(OFFSET(INDIRECT(ifpivot!$H$1),CELL("row",B205)-5,,)),"", GETPIVOTDATA("Sum - IFLaunch",ifpivot!$A$1,"Week",OFFSET(INDIRECT(ifpivot!$H$1),CELL("row",B205)-5,,)))</f>
        <v/>
      </c>
      <c r="D205" s="26" t="str">
        <f ca="1">IF(ISBLANK(OFFSET(INDIRECT(ifpivot!$H$1),CELL("row",B205)-5,,)),"", GETPIVOTDATA("Sum - Fix",ifpivot!$A$1,"Week",OFFSET(INDIRECT(ifpivot!$H$1),CELL("row",B205)-5,,)))</f>
        <v/>
      </c>
    </row>
    <row r="206" spans="2:4" x14ac:dyDescent="0.2">
      <c r="B206" s="32" t="str">
        <f ca="1">IF(ISBLANK(OFFSET(INDIRECT(ifpivot!$H$1),CELL("row",B206)-5,,)),"",OFFSET(INDIRECT(ifpivot!$H$1),CELL("row",B206)-5,,))</f>
        <v/>
      </c>
      <c r="C206" s="26" t="str">
        <f ca="1">IF(ISBLANK(OFFSET(INDIRECT(ifpivot!$H$1),CELL("row",B206)-5,,)),"", GETPIVOTDATA("Sum - IFLaunch",ifpivot!$A$1,"Week",OFFSET(INDIRECT(ifpivot!$H$1),CELL("row",B206)-5,,)))</f>
        <v/>
      </c>
      <c r="D206" s="26" t="str">
        <f ca="1">IF(ISBLANK(OFFSET(INDIRECT(ifpivot!$H$1),CELL("row",B206)-5,,)),"", GETPIVOTDATA("Sum - Fix",ifpivot!$A$1,"Week",OFFSET(INDIRECT(ifpivot!$H$1),CELL("row",B206)-5,,)))</f>
        <v/>
      </c>
    </row>
    <row r="207" spans="2:4" x14ac:dyDescent="0.2">
      <c r="B207" s="32" t="str">
        <f ca="1">IF(ISBLANK(OFFSET(INDIRECT(ifpivot!$H$1),CELL("row",B207)-5,,)),"",OFFSET(INDIRECT(ifpivot!$H$1),CELL("row",B207)-5,,))</f>
        <v/>
      </c>
      <c r="C207" s="26" t="str">
        <f ca="1">IF(ISBLANK(OFFSET(INDIRECT(ifpivot!$H$1),CELL("row",B207)-5,,)),"", GETPIVOTDATA("Sum - IFLaunch",ifpivot!$A$1,"Week",OFFSET(INDIRECT(ifpivot!$H$1),CELL("row",B207)-5,,)))</f>
        <v/>
      </c>
      <c r="D207" s="26" t="str">
        <f ca="1">IF(ISBLANK(OFFSET(INDIRECT(ifpivot!$H$1),CELL("row",B207)-5,,)),"", GETPIVOTDATA("Sum - Fix",ifpivot!$A$1,"Week",OFFSET(INDIRECT(ifpivot!$H$1),CELL("row",B207)-5,,)))</f>
        <v/>
      </c>
    </row>
    <row r="208" spans="2:4" x14ac:dyDescent="0.2">
      <c r="B208" s="32" t="str">
        <f ca="1">IF(ISBLANK(OFFSET(INDIRECT(ifpivot!$H$1),CELL("row",B208)-5,,)),"",OFFSET(INDIRECT(ifpivot!$H$1),CELL("row",B208)-5,,))</f>
        <v/>
      </c>
      <c r="C208" s="26" t="str">
        <f ca="1">IF(ISBLANK(OFFSET(INDIRECT(ifpivot!$H$1),CELL("row",B208)-5,,)),"", GETPIVOTDATA("Sum - IFLaunch",ifpivot!$A$1,"Week",OFFSET(INDIRECT(ifpivot!$H$1),CELL("row",B208)-5,,)))</f>
        <v/>
      </c>
      <c r="D208" s="26" t="str">
        <f ca="1">IF(ISBLANK(OFFSET(INDIRECT(ifpivot!$H$1),CELL("row",B208)-5,,)),"", GETPIVOTDATA("Sum - Fix",ifpivot!$A$1,"Week",OFFSET(INDIRECT(ifpivot!$H$1),CELL("row",B208)-5,,)))</f>
        <v/>
      </c>
    </row>
    <row r="209" spans="2:4" x14ac:dyDescent="0.2">
      <c r="B209" s="32" t="str">
        <f ca="1">IF(ISBLANK(OFFSET(INDIRECT(ifpivot!$H$1),CELL("row",B209)-5,,)),"",OFFSET(INDIRECT(ifpivot!$H$1),CELL("row",B209)-5,,))</f>
        <v/>
      </c>
      <c r="C209" s="26" t="str">
        <f ca="1">IF(ISBLANK(OFFSET(INDIRECT(ifpivot!$H$1),CELL("row",B209)-5,,)),"", GETPIVOTDATA("Sum - IFLaunch",ifpivot!$A$1,"Week",OFFSET(INDIRECT(ifpivot!$H$1),CELL("row",B209)-5,,)))</f>
        <v/>
      </c>
      <c r="D209" s="26" t="str">
        <f ca="1">IF(ISBLANK(OFFSET(INDIRECT(ifpivot!$H$1),CELL("row",B209)-5,,)),"", GETPIVOTDATA("Sum - Fix",ifpivot!$A$1,"Week",OFFSET(INDIRECT(ifpivot!$H$1),CELL("row",B209)-5,,)))</f>
        <v/>
      </c>
    </row>
    <row r="210" spans="2:4" x14ac:dyDescent="0.2">
      <c r="B210" s="32" t="str">
        <f ca="1">IF(ISBLANK(OFFSET(INDIRECT(ifpivot!$H$1),CELL("row",B210)-5,,)),"",OFFSET(INDIRECT(ifpivot!$H$1),CELL("row",B210)-5,,))</f>
        <v/>
      </c>
      <c r="C210" s="26" t="str">
        <f ca="1">IF(ISBLANK(OFFSET(INDIRECT(ifpivot!$H$1),CELL("row",B210)-5,,)),"", GETPIVOTDATA("Sum - IFLaunch",ifpivot!$A$1,"Week",OFFSET(INDIRECT(ifpivot!$H$1),CELL("row",B210)-5,,)))</f>
        <v/>
      </c>
      <c r="D210" s="26" t="str">
        <f ca="1">IF(ISBLANK(OFFSET(INDIRECT(ifpivot!$H$1),CELL("row",B210)-5,,)),"", GETPIVOTDATA("Sum - Fix",ifpivot!$A$1,"Week",OFFSET(INDIRECT(ifpivot!$H$1),CELL("row",B210)-5,,)))</f>
        <v/>
      </c>
    </row>
    <row r="211" spans="2:4" x14ac:dyDescent="0.2">
      <c r="B211" s="32" t="str">
        <f ca="1">IF(ISBLANK(OFFSET(INDIRECT(ifpivot!$H$1),CELL("row",B211)-5,,)),"",OFFSET(INDIRECT(ifpivot!$H$1),CELL("row",B211)-5,,))</f>
        <v/>
      </c>
      <c r="C211" s="26" t="str">
        <f ca="1">IF(ISBLANK(OFFSET(INDIRECT(ifpivot!$H$1),CELL("row",B211)-5,,)),"", GETPIVOTDATA("Sum - IFLaunch",ifpivot!$A$1,"Week",OFFSET(INDIRECT(ifpivot!$H$1),CELL("row",B211)-5,,)))</f>
        <v/>
      </c>
      <c r="D211" s="26" t="str">
        <f ca="1">IF(ISBLANK(OFFSET(INDIRECT(ifpivot!$H$1),CELL("row",B211)-5,,)),"", GETPIVOTDATA("Sum - Fix",ifpivot!$A$1,"Week",OFFSET(INDIRECT(ifpivot!$H$1),CELL("row",B211)-5,,)))</f>
        <v/>
      </c>
    </row>
    <row r="212" spans="2:4" x14ac:dyDescent="0.2">
      <c r="B212" s="32" t="str">
        <f ca="1">IF(ISBLANK(OFFSET(INDIRECT(ifpivot!$H$1),CELL("row",B212)-5,,)),"",OFFSET(INDIRECT(ifpivot!$H$1),CELL("row",B212)-5,,))</f>
        <v/>
      </c>
      <c r="C212" s="26" t="str">
        <f ca="1">IF(ISBLANK(OFFSET(INDIRECT(ifpivot!$H$1),CELL("row",B212)-5,,)),"", GETPIVOTDATA("Sum - IFLaunch",ifpivot!$A$1,"Week",OFFSET(INDIRECT(ifpivot!$H$1),CELL("row",B212)-5,,)))</f>
        <v/>
      </c>
      <c r="D212" s="26" t="str">
        <f ca="1">IF(ISBLANK(OFFSET(INDIRECT(ifpivot!$H$1),CELL("row",B212)-5,,)),"", GETPIVOTDATA("Sum - Fix",ifpivot!$A$1,"Week",OFFSET(INDIRECT(ifpivot!$H$1),CELL("row",B212)-5,,)))</f>
        <v/>
      </c>
    </row>
    <row r="213" spans="2:4" x14ac:dyDescent="0.2">
      <c r="B213" s="32" t="str">
        <f ca="1">IF(ISBLANK(OFFSET(INDIRECT(ifpivot!$H$1),CELL("row",B213)-5,,)),"",OFFSET(INDIRECT(ifpivot!$H$1),CELL("row",B213)-5,,))</f>
        <v/>
      </c>
      <c r="C213" s="26" t="str">
        <f ca="1">IF(ISBLANK(OFFSET(INDIRECT(ifpivot!$H$1),CELL("row",B213)-5,,)),"", GETPIVOTDATA("Sum - IFLaunch",ifpivot!$A$1,"Week",OFFSET(INDIRECT(ifpivot!$H$1),CELL("row",B213)-5,,)))</f>
        <v/>
      </c>
      <c r="D213" s="26" t="str">
        <f ca="1">IF(ISBLANK(OFFSET(INDIRECT(ifpivot!$H$1),CELL("row",B213)-5,,)),"", GETPIVOTDATA("Sum - Fix",ifpivot!$A$1,"Week",OFFSET(INDIRECT(ifpivot!$H$1),CELL("row",B213)-5,,)))</f>
        <v/>
      </c>
    </row>
    <row r="214" spans="2:4" x14ac:dyDescent="0.2">
      <c r="B214" s="32" t="str">
        <f ca="1">IF(ISBLANK(OFFSET(INDIRECT(ifpivot!$H$1),CELL("row",B214)-5,,)),"",OFFSET(INDIRECT(ifpivot!$H$1),CELL("row",B214)-5,,))</f>
        <v/>
      </c>
      <c r="C214" s="26" t="str">
        <f ca="1">IF(ISBLANK(OFFSET(INDIRECT(ifpivot!$H$1),CELL("row",B214)-5,,)),"", GETPIVOTDATA("Sum - IFLaunch",ifpivot!$A$1,"Week",OFFSET(INDIRECT(ifpivot!$H$1),CELL("row",B214)-5,,)))</f>
        <v/>
      </c>
      <c r="D214" s="26" t="str">
        <f ca="1">IF(ISBLANK(OFFSET(INDIRECT(ifpivot!$H$1),CELL("row",B214)-5,,)),"", GETPIVOTDATA("Sum - Fix",ifpivot!$A$1,"Week",OFFSET(INDIRECT(ifpivot!$H$1),CELL("row",B214)-5,,)))</f>
        <v/>
      </c>
    </row>
    <row r="215" spans="2:4" x14ac:dyDescent="0.2">
      <c r="B215" s="32" t="str">
        <f ca="1">IF(ISBLANK(OFFSET(INDIRECT(ifpivot!$H$1),CELL("row",B215)-5,,)),"",OFFSET(INDIRECT(ifpivot!$H$1),CELL("row",B215)-5,,))</f>
        <v/>
      </c>
      <c r="C215" s="26" t="str">
        <f ca="1">IF(ISBLANK(OFFSET(INDIRECT(ifpivot!$H$1),CELL("row",B215)-5,,)),"", GETPIVOTDATA("Sum - IFLaunch",ifpivot!$A$1,"Week",OFFSET(INDIRECT(ifpivot!$H$1),CELL("row",B215)-5,,)))</f>
        <v/>
      </c>
      <c r="D215" s="26" t="str">
        <f ca="1">IF(ISBLANK(OFFSET(INDIRECT(ifpivot!$H$1),CELL("row",B215)-5,,)),"", GETPIVOTDATA("Sum - Fix",ifpivot!$A$1,"Week",OFFSET(INDIRECT(ifpivot!$H$1),CELL("row",B215)-5,,)))</f>
        <v/>
      </c>
    </row>
    <row r="216" spans="2:4" x14ac:dyDescent="0.2">
      <c r="B216" s="32" t="str">
        <f ca="1">IF(ISBLANK(OFFSET(INDIRECT(ifpivot!$H$1),CELL("row",B216)-5,,)),"",OFFSET(INDIRECT(ifpivot!$H$1),CELL("row",B216)-5,,))</f>
        <v/>
      </c>
      <c r="C216" s="26" t="str">
        <f ca="1">IF(ISBLANK(OFFSET(INDIRECT(ifpivot!$H$1),CELL("row",B216)-5,,)),"", GETPIVOTDATA("Sum - IFLaunch",ifpivot!$A$1,"Week",OFFSET(INDIRECT(ifpivot!$H$1),CELL("row",B216)-5,,)))</f>
        <v/>
      </c>
      <c r="D216" s="26" t="str">
        <f ca="1">IF(ISBLANK(OFFSET(INDIRECT(ifpivot!$H$1),CELL("row",B216)-5,,)),"", GETPIVOTDATA("Sum - Fix",ifpivot!$A$1,"Week",OFFSET(INDIRECT(ifpivot!$H$1),CELL("row",B216)-5,,)))</f>
        <v/>
      </c>
    </row>
    <row r="217" spans="2:4" x14ac:dyDescent="0.2">
      <c r="B217" s="32" t="str">
        <f ca="1">IF(ISBLANK(OFFSET(INDIRECT(ifpivot!$H$1),CELL("row",B217)-5,,)),"",OFFSET(INDIRECT(ifpivot!$H$1),CELL("row",B217)-5,,))</f>
        <v/>
      </c>
      <c r="C217" s="26" t="str">
        <f ca="1">IF(ISBLANK(OFFSET(INDIRECT(ifpivot!$H$1),CELL("row",B217)-5,,)),"", GETPIVOTDATA("Sum - IFLaunch",ifpivot!$A$1,"Week",OFFSET(INDIRECT(ifpivot!$H$1),CELL("row",B217)-5,,)))</f>
        <v/>
      </c>
      <c r="D217" s="26" t="str">
        <f ca="1">IF(ISBLANK(OFFSET(INDIRECT(ifpivot!$H$1),CELL("row",B217)-5,,)),"", GETPIVOTDATA("Sum - Fix",ifpivot!$A$1,"Week",OFFSET(INDIRECT(ifpivot!$H$1),CELL("row",B217)-5,,)))</f>
        <v/>
      </c>
    </row>
    <row r="218" spans="2:4" x14ac:dyDescent="0.2">
      <c r="B218" s="32" t="str">
        <f ca="1">IF(ISBLANK(OFFSET(INDIRECT(ifpivot!$H$1),CELL("row",B218)-5,,)),"",OFFSET(INDIRECT(ifpivot!$H$1),CELL("row",B218)-5,,))</f>
        <v/>
      </c>
      <c r="C218" s="26" t="str">
        <f ca="1">IF(ISBLANK(OFFSET(INDIRECT(ifpivot!$H$1),CELL("row",B218)-5,,)),"", GETPIVOTDATA("Sum - IFLaunch",ifpivot!$A$1,"Week",OFFSET(INDIRECT(ifpivot!$H$1),CELL("row",B218)-5,,)))</f>
        <v/>
      </c>
      <c r="D218" s="26" t="str">
        <f ca="1">IF(ISBLANK(OFFSET(INDIRECT(ifpivot!$H$1),CELL("row",B218)-5,,)),"", GETPIVOTDATA("Sum - Fix",ifpivot!$A$1,"Week",OFFSET(INDIRECT(ifpivot!$H$1),CELL("row",B218)-5,,)))</f>
        <v/>
      </c>
    </row>
    <row r="219" spans="2:4" x14ac:dyDescent="0.2">
      <c r="B219" s="32" t="str">
        <f ca="1">IF(ISBLANK(OFFSET(INDIRECT(ifpivot!$H$1),CELL("row",B219)-5,,)),"",OFFSET(INDIRECT(ifpivot!$H$1),CELL("row",B219)-5,,))</f>
        <v/>
      </c>
      <c r="C219" s="26" t="str">
        <f ca="1">IF(ISBLANK(OFFSET(INDIRECT(ifpivot!$H$1),CELL("row",B219)-5,,)),"", GETPIVOTDATA("Sum - IFLaunch",ifpivot!$A$1,"Week",OFFSET(INDIRECT(ifpivot!$H$1),CELL("row",B219)-5,,)))</f>
        <v/>
      </c>
      <c r="D219" s="26" t="str">
        <f ca="1">IF(ISBLANK(OFFSET(INDIRECT(ifpivot!$H$1),CELL("row",B219)-5,,)),"", GETPIVOTDATA("Sum - Fix",ifpivot!$A$1,"Week",OFFSET(INDIRECT(ifpivot!$H$1),CELL("row",B219)-5,,)))</f>
        <v/>
      </c>
    </row>
    <row r="220" spans="2:4" x14ac:dyDescent="0.2">
      <c r="B220" s="32" t="str">
        <f ca="1">IF(ISBLANK(OFFSET(INDIRECT(ifpivot!$H$1),CELL("row",B220)-5,,)),"",OFFSET(INDIRECT(ifpivot!$H$1),CELL("row",B220)-5,,))</f>
        <v/>
      </c>
      <c r="C220" s="26" t="str">
        <f ca="1">IF(ISBLANK(OFFSET(INDIRECT(ifpivot!$H$1),CELL("row",B220)-5,,)),"", GETPIVOTDATA("Sum - IFLaunch",ifpivot!$A$1,"Week",OFFSET(INDIRECT(ifpivot!$H$1),CELL("row",B220)-5,,)))</f>
        <v/>
      </c>
      <c r="D220" s="26" t="str">
        <f ca="1">IF(ISBLANK(OFFSET(INDIRECT(ifpivot!$H$1),CELL("row",B220)-5,,)),"", GETPIVOTDATA("Sum - Fix",ifpivot!$A$1,"Week",OFFSET(INDIRECT(ifpivot!$H$1),CELL("row",B220)-5,,)))</f>
        <v/>
      </c>
    </row>
    <row r="221" spans="2:4" x14ac:dyDescent="0.2">
      <c r="B221" s="32" t="str">
        <f ca="1">IF(ISBLANK(OFFSET(INDIRECT(ifpivot!$H$1),CELL("row",B221)-5,,)),"",OFFSET(INDIRECT(ifpivot!$H$1),CELL("row",B221)-5,,))</f>
        <v/>
      </c>
      <c r="C221" s="26" t="str">
        <f ca="1">IF(ISBLANK(OFFSET(INDIRECT(ifpivot!$H$1),CELL("row",B221)-5,,)),"", GETPIVOTDATA("Sum - IFLaunch",ifpivot!$A$1,"Week",OFFSET(INDIRECT(ifpivot!$H$1),CELL("row",B221)-5,,)))</f>
        <v/>
      </c>
      <c r="D221" s="26" t="str">
        <f ca="1">IF(ISBLANK(OFFSET(INDIRECT(ifpivot!$H$1),CELL("row",B221)-5,,)),"", GETPIVOTDATA("Sum - Fix",ifpivot!$A$1,"Week",OFFSET(INDIRECT(ifpivot!$H$1),CELL("row",B221)-5,,)))</f>
        <v/>
      </c>
    </row>
    <row r="222" spans="2:4" x14ac:dyDescent="0.2">
      <c r="B222" s="32" t="str">
        <f ca="1">IF(ISBLANK(OFFSET(INDIRECT(ifpivot!$H$1),CELL("row",B222)-5,,)),"",OFFSET(INDIRECT(ifpivot!$H$1),CELL("row",B222)-5,,))</f>
        <v/>
      </c>
      <c r="C222" s="26" t="str">
        <f ca="1">IF(ISBLANK(OFFSET(INDIRECT(ifpivot!$H$1),CELL("row",B222)-5,,)),"", GETPIVOTDATA("Sum - IFLaunch",ifpivot!$A$1,"Week",OFFSET(INDIRECT(ifpivot!$H$1),CELL("row",B222)-5,,)))</f>
        <v/>
      </c>
      <c r="D222" s="26" t="str">
        <f ca="1">IF(ISBLANK(OFFSET(INDIRECT(ifpivot!$H$1),CELL("row",B222)-5,,)),"", GETPIVOTDATA("Sum - Fix",ifpivot!$A$1,"Week",OFFSET(INDIRECT(ifpivot!$H$1),CELL("row",B222)-5,,)))</f>
        <v/>
      </c>
    </row>
    <row r="223" spans="2:4" x14ac:dyDescent="0.2">
      <c r="B223" s="32" t="str">
        <f ca="1">IF(ISBLANK(OFFSET(INDIRECT(ifpivot!$H$1),CELL("row",B223)-5,,)),"",OFFSET(INDIRECT(ifpivot!$H$1),CELL("row",B223)-5,,))</f>
        <v/>
      </c>
      <c r="C223" s="26" t="str">
        <f ca="1">IF(ISBLANK(OFFSET(INDIRECT(ifpivot!$H$1),CELL("row",B223)-5,,)),"", GETPIVOTDATA("Sum - IFLaunch",ifpivot!$A$1,"Week",OFFSET(INDIRECT(ifpivot!$H$1),CELL("row",B223)-5,,)))</f>
        <v/>
      </c>
      <c r="D223" s="26" t="str">
        <f ca="1">IF(ISBLANK(OFFSET(INDIRECT(ifpivot!$H$1),CELL("row",B223)-5,,)),"", GETPIVOTDATA("Sum - Fix",ifpivot!$A$1,"Week",OFFSET(INDIRECT(ifpivot!$H$1),CELL("row",B223)-5,,)))</f>
        <v/>
      </c>
    </row>
    <row r="224" spans="2:4" x14ac:dyDescent="0.2">
      <c r="B224" s="32" t="str">
        <f ca="1">IF(ISBLANK(OFFSET(INDIRECT(ifpivot!$H$1),CELL("row",B224)-5,,)),"",OFFSET(INDIRECT(ifpivot!$H$1),CELL("row",B224)-5,,))</f>
        <v/>
      </c>
      <c r="C224" s="26" t="str">
        <f ca="1">IF(ISBLANK(OFFSET(INDIRECT(ifpivot!$H$1),CELL("row",B224)-5,,)),"", GETPIVOTDATA("Sum - IFLaunch",ifpivot!$A$1,"Week",OFFSET(INDIRECT(ifpivot!$H$1),CELL("row",B224)-5,,)))</f>
        <v/>
      </c>
      <c r="D224" s="26" t="str">
        <f ca="1">IF(ISBLANK(OFFSET(INDIRECT(ifpivot!$H$1),CELL("row",B224)-5,,)),"", GETPIVOTDATA("Sum - Fix",ifpivot!$A$1,"Week",OFFSET(INDIRECT(ifpivot!$H$1),CELL("row",B224)-5,,)))</f>
        <v/>
      </c>
    </row>
    <row r="225" spans="2:4" x14ac:dyDescent="0.2">
      <c r="B225" s="32" t="str">
        <f ca="1">IF(ISBLANK(OFFSET(INDIRECT(ifpivot!$H$1),CELL("row",B225)-5,,)),"",OFFSET(INDIRECT(ifpivot!$H$1),CELL("row",B225)-5,,))</f>
        <v/>
      </c>
      <c r="C225" s="26" t="str">
        <f ca="1">IF(ISBLANK(OFFSET(INDIRECT(ifpivot!$H$1),CELL("row",B225)-5,,)),"", GETPIVOTDATA("Sum - IFLaunch",ifpivot!$A$1,"Week",OFFSET(INDIRECT(ifpivot!$H$1),CELL("row",B225)-5,,)))</f>
        <v/>
      </c>
      <c r="D225" s="26" t="str">
        <f ca="1">IF(ISBLANK(OFFSET(INDIRECT(ifpivot!$H$1),CELL("row",B225)-5,,)),"", GETPIVOTDATA("Sum - Fix",ifpivot!$A$1,"Week",OFFSET(INDIRECT(ifpivot!$H$1),CELL("row",B225)-5,,)))</f>
        <v/>
      </c>
    </row>
    <row r="226" spans="2:4" x14ac:dyDescent="0.2">
      <c r="B226" s="32" t="str">
        <f ca="1">IF(ISBLANK(OFFSET(INDIRECT(ifpivot!$H$1),CELL("row",B226)-5,,)),"",OFFSET(INDIRECT(ifpivot!$H$1),CELL("row",B226)-5,,))</f>
        <v/>
      </c>
      <c r="C226" s="26" t="str">
        <f ca="1">IF(ISBLANK(OFFSET(INDIRECT(ifpivot!$H$1),CELL("row",B226)-5,,)),"", GETPIVOTDATA("Sum - IFLaunch",ifpivot!$A$1,"Week",OFFSET(INDIRECT(ifpivot!$H$1),CELL("row",B226)-5,,)))</f>
        <v/>
      </c>
      <c r="D226" s="26" t="str">
        <f ca="1">IF(ISBLANK(OFFSET(INDIRECT(ifpivot!$H$1),CELL("row",B226)-5,,)),"", GETPIVOTDATA("Sum - Fix",ifpivot!$A$1,"Week",OFFSET(INDIRECT(ifpivot!$H$1),CELL("row",B226)-5,,)))</f>
        <v/>
      </c>
    </row>
    <row r="227" spans="2:4" x14ac:dyDescent="0.2">
      <c r="B227" s="32" t="str">
        <f ca="1">IF(ISBLANK(OFFSET(INDIRECT(ifpivot!$H$1),CELL("row",B227)-5,,)),"",OFFSET(INDIRECT(ifpivot!$H$1),CELL("row",B227)-5,,))</f>
        <v/>
      </c>
      <c r="C227" s="26" t="str">
        <f ca="1">IF(ISBLANK(OFFSET(INDIRECT(ifpivot!$H$1),CELL("row",B227)-5,,)),"", GETPIVOTDATA("Sum - IFLaunch",ifpivot!$A$1,"Week",OFFSET(INDIRECT(ifpivot!$H$1),CELL("row",B227)-5,,)))</f>
        <v/>
      </c>
      <c r="D227" s="26" t="str">
        <f ca="1">IF(ISBLANK(OFFSET(INDIRECT(ifpivot!$H$1),CELL("row",B227)-5,,)),"", GETPIVOTDATA("Sum - Fix",ifpivot!$A$1,"Week",OFFSET(INDIRECT(ifpivot!$H$1),CELL("row",B227)-5,,)))</f>
        <v/>
      </c>
    </row>
    <row r="228" spans="2:4" x14ac:dyDescent="0.2">
      <c r="B228" s="32" t="str">
        <f ca="1">IF(ISBLANK(OFFSET(INDIRECT(ifpivot!$H$1),CELL("row",B228)-5,,)),"",OFFSET(INDIRECT(ifpivot!$H$1),CELL("row",B228)-5,,))</f>
        <v/>
      </c>
      <c r="C228" s="26" t="str">
        <f ca="1">IF(ISBLANK(OFFSET(INDIRECT(ifpivot!$H$1),CELL("row",B228)-5,,)),"", GETPIVOTDATA("Sum - IFLaunch",ifpivot!$A$1,"Week",OFFSET(INDIRECT(ifpivot!$H$1),CELL("row",B228)-5,,)))</f>
        <v/>
      </c>
      <c r="D228" s="26" t="str">
        <f ca="1">IF(ISBLANK(OFFSET(INDIRECT(ifpivot!$H$1),CELL("row",B228)-5,,)),"", GETPIVOTDATA("Sum - Fix",ifpivot!$A$1,"Week",OFFSET(INDIRECT(ifpivot!$H$1),CELL("row",B228)-5,,)))</f>
        <v/>
      </c>
    </row>
    <row r="229" spans="2:4" x14ac:dyDescent="0.2">
      <c r="B229" s="32" t="str">
        <f ca="1">IF(ISBLANK(OFFSET(INDIRECT(ifpivot!$H$1),CELL("row",B229)-5,,)),"",OFFSET(INDIRECT(ifpivot!$H$1),CELL("row",B229)-5,,))</f>
        <v/>
      </c>
      <c r="C229" s="26" t="str">
        <f ca="1">IF(ISBLANK(OFFSET(INDIRECT(ifpivot!$H$1),CELL("row",B229)-5,,)),"", GETPIVOTDATA("Sum - IFLaunch",ifpivot!$A$1,"Week",OFFSET(INDIRECT(ifpivot!$H$1),CELL("row",B229)-5,,)))</f>
        <v/>
      </c>
      <c r="D229" s="26" t="str">
        <f ca="1">IF(ISBLANK(OFFSET(INDIRECT(ifpivot!$H$1),CELL("row",B229)-5,,)),"", GETPIVOTDATA("Sum - Fix",ifpivot!$A$1,"Week",OFFSET(INDIRECT(ifpivot!$H$1),CELL("row",B229)-5,,)))</f>
        <v/>
      </c>
    </row>
    <row r="230" spans="2:4" x14ac:dyDescent="0.2">
      <c r="B230" s="32" t="str">
        <f ca="1">IF(ISBLANK(OFFSET(INDIRECT(ifpivot!$H$1),CELL("row",B230)-5,,)),"",OFFSET(INDIRECT(ifpivot!$H$1),CELL("row",B230)-5,,))</f>
        <v/>
      </c>
      <c r="C230" s="26" t="str">
        <f ca="1">IF(ISBLANK(OFFSET(INDIRECT(ifpivot!$H$1),CELL("row",B230)-5,,)),"", GETPIVOTDATA("Sum - IFLaunch",ifpivot!$A$1,"Week",OFFSET(INDIRECT(ifpivot!$H$1),CELL("row",B230)-5,,)))</f>
        <v/>
      </c>
      <c r="D230" s="26" t="str">
        <f ca="1">IF(ISBLANK(OFFSET(INDIRECT(ifpivot!$H$1),CELL("row",B230)-5,,)),"", GETPIVOTDATA("Sum - Fix",ifpivot!$A$1,"Week",OFFSET(INDIRECT(ifpivot!$H$1),CELL("row",B230)-5,,)))</f>
        <v/>
      </c>
    </row>
    <row r="231" spans="2:4" x14ac:dyDescent="0.2">
      <c r="B231" s="32" t="str">
        <f ca="1">IF(ISBLANK(OFFSET(INDIRECT(ifpivot!$H$1),CELL("row",B231)-5,,)),"",OFFSET(INDIRECT(ifpivot!$H$1),CELL("row",B231)-5,,))</f>
        <v/>
      </c>
      <c r="C231" s="26" t="str">
        <f ca="1">IF(ISBLANK(OFFSET(INDIRECT(ifpivot!$H$1),CELL("row",B231)-5,,)),"", GETPIVOTDATA("Sum - IFLaunch",ifpivot!$A$1,"Week",OFFSET(INDIRECT(ifpivot!$H$1),CELL("row",B231)-5,,)))</f>
        <v/>
      </c>
      <c r="D231" s="26" t="str">
        <f ca="1">IF(ISBLANK(OFFSET(INDIRECT(ifpivot!$H$1),CELL("row",B231)-5,,)),"", GETPIVOTDATA("Sum - Fix",ifpivot!$A$1,"Week",OFFSET(INDIRECT(ifpivot!$H$1),CELL("row",B231)-5,,)))</f>
        <v/>
      </c>
    </row>
    <row r="232" spans="2:4" x14ac:dyDescent="0.2">
      <c r="B232" s="32" t="str">
        <f ca="1">IF(ISBLANK(OFFSET(INDIRECT(ifpivot!$H$1),CELL("row",B232)-5,,)),"",OFFSET(INDIRECT(ifpivot!$H$1),CELL("row",B232)-5,,))</f>
        <v/>
      </c>
      <c r="C232" s="26" t="str">
        <f ca="1">IF(ISBLANK(OFFSET(INDIRECT(ifpivot!$H$1),CELL("row",B232)-5,,)),"", GETPIVOTDATA("Sum - IFLaunch",ifpivot!$A$1,"Week",OFFSET(INDIRECT(ifpivot!$H$1),CELL("row",B232)-5,,)))</f>
        <v/>
      </c>
      <c r="D232" s="26" t="str">
        <f ca="1">IF(ISBLANK(OFFSET(INDIRECT(ifpivot!$H$1),CELL("row",B232)-5,,)),"", GETPIVOTDATA("Sum - Fix",ifpivot!$A$1,"Week",OFFSET(INDIRECT(ifpivot!$H$1),CELL("row",B232)-5,,)))</f>
        <v/>
      </c>
    </row>
    <row r="233" spans="2:4" x14ac:dyDescent="0.2">
      <c r="B233" s="32" t="str">
        <f ca="1">IF(ISBLANK(OFFSET(INDIRECT(ifpivot!$H$1),CELL("row",B233)-5,,)),"",OFFSET(INDIRECT(ifpivot!$H$1),CELL("row",B233)-5,,))</f>
        <v/>
      </c>
      <c r="C233" s="26" t="str">
        <f ca="1">IF(ISBLANK(OFFSET(INDIRECT(ifpivot!$H$1),CELL("row",B233)-5,,)),"", GETPIVOTDATA("Sum - IFLaunch",ifpivot!$A$1,"Week",OFFSET(INDIRECT(ifpivot!$H$1),CELL("row",B233)-5,,)))</f>
        <v/>
      </c>
      <c r="D233" s="26" t="str">
        <f ca="1">IF(ISBLANK(OFFSET(INDIRECT(ifpivot!$H$1),CELL("row",B233)-5,,)),"", GETPIVOTDATA("Sum - Fix",ifpivot!$A$1,"Week",OFFSET(INDIRECT(ifpivot!$H$1),CELL("row",B233)-5,,)))</f>
        <v/>
      </c>
    </row>
    <row r="234" spans="2:4" x14ac:dyDescent="0.2">
      <c r="B234" s="32" t="str">
        <f ca="1">IF(ISBLANK(OFFSET(INDIRECT(ifpivot!$H$1),CELL("row",B234)-5,,)),"",OFFSET(INDIRECT(ifpivot!$H$1),CELL("row",B234)-5,,))</f>
        <v/>
      </c>
      <c r="C234" s="26" t="str">
        <f ca="1">IF(ISBLANK(OFFSET(INDIRECT(ifpivot!$H$1),CELL("row",B234)-5,,)),"", GETPIVOTDATA("Sum - IFLaunch",ifpivot!$A$1,"Week",OFFSET(INDIRECT(ifpivot!$H$1),CELL("row",B234)-5,,)))</f>
        <v/>
      </c>
      <c r="D234" s="26" t="str">
        <f ca="1">IF(ISBLANK(OFFSET(INDIRECT(ifpivot!$H$1),CELL("row",B234)-5,,)),"", GETPIVOTDATA("Sum - Fix",ifpivot!$A$1,"Week",OFFSET(INDIRECT(ifpivot!$H$1),CELL("row",B234)-5,,)))</f>
        <v/>
      </c>
    </row>
    <row r="235" spans="2:4" x14ac:dyDescent="0.2">
      <c r="B235" s="32" t="str">
        <f ca="1">IF(ISBLANK(OFFSET(INDIRECT(ifpivot!$H$1),CELL("row",B235)-5,,)),"",OFFSET(INDIRECT(ifpivot!$H$1),CELL("row",B235)-5,,))</f>
        <v/>
      </c>
      <c r="C235" s="26" t="str">
        <f ca="1">IF(ISBLANK(OFFSET(INDIRECT(ifpivot!$H$1),CELL("row",B235)-5,,)),"", GETPIVOTDATA("Sum - IFLaunch",ifpivot!$A$1,"Week",OFFSET(INDIRECT(ifpivot!$H$1),CELL("row",B235)-5,,)))</f>
        <v/>
      </c>
      <c r="D235" s="26" t="str">
        <f ca="1">IF(ISBLANK(OFFSET(INDIRECT(ifpivot!$H$1),CELL("row",B235)-5,,)),"", GETPIVOTDATA("Sum - Fix",ifpivot!$A$1,"Week",OFFSET(INDIRECT(ifpivot!$H$1),CELL("row",B235)-5,,)))</f>
        <v/>
      </c>
    </row>
    <row r="236" spans="2:4" x14ac:dyDescent="0.2">
      <c r="B236" s="32" t="str">
        <f ca="1">IF(ISBLANK(OFFSET(INDIRECT(ifpivot!$H$1),CELL("row",B236)-5,,)),"",OFFSET(INDIRECT(ifpivot!$H$1),CELL("row",B236)-5,,))</f>
        <v/>
      </c>
      <c r="C236" s="26" t="str">
        <f ca="1">IF(ISBLANK(OFFSET(INDIRECT(ifpivot!$H$1),CELL("row",B236)-5,,)),"", GETPIVOTDATA("Sum - IFLaunch",ifpivot!$A$1,"Week",OFFSET(INDIRECT(ifpivot!$H$1),CELL("row",B236)-5,,)))</f>
        <v/>
      </c>
      <c r="D236" s="26" t="str">
        <f ca="1">IF(ISBLANK(OFFSET(INDIRECT(ifpivot!$H$1),CELL("row",B236)-5,,)),"", GETPIVOTDATA("Sum - Fix",ifpivot!$A$1,"Week",OFFSET(INDIRECT(ifpivot!$H$1),CELL("row",B236)-5,,)))</f>
        <v/>
      </c>
    </row>
    <row r="237" spans="2:4" x14ac:dyDescent="0.2">
      <c r="B237" s="32" t="str">
        <f ca="1">IF(ISBLANK(OFFSET(INDIRECT(ifpivot!$H$1),CELL("row",B237)-5,,)),"",OFFSET(INDIRECT(ifpivot!$H$1),CELL("row",B237)-5,,))</f>
        <v/>
      </c>
      <c r="C237" s="26" t="str">
        <f ca="1">IF(ISBLANK(OFFSET(INDIRECT(ifpivot!$H$1),CELL("row",B237)-5,,)),"", GETPIVOTDATA("Sum - IFLaunch",ifpivot!$A$1,"Week",OFFSET(INDIRECT(ifpivot!$H$1),CELL("row",B237)-5,,)))</f>
        <v/>
      </c>
      <c r="D237" s="26" t="str">
        <f ca="1">IF(ISBLANK(OFFSET(INDIRECT(ifpivot!$H$1),CELL("row",B237)-5,,)),"", GETPIVOTDATA("Sum - Fix",ifpivot!$A$1,"Week",OFFSET(INDIRECT(ifpivot!$H$1),CELL("row",B237)-5,,)))</f>
        <v/>
      </c>
    </row>
    <row r="238" spans="2:4" x14ac:dyDescent="0.2">
      <c r="B238" s="32" t="str">
        <f ca="1">IF(ISBLANK(OFFSET(INDIRECT(ifpivot!$H$1),CELL("row",B238)-5,,)),"",OFFSET(INDIRECT(ifpivot!$H$1),CELL("row",B238)-5,,))</f>
        <v/>
      </c>
      <c r="C238" s="26" t="str">
        <f ca="1">IF(ISBLANK(OFFSET(INDIRECT(ifpivot!$H$1),CELL("row",B238)-5,,)),"", GETPIVOTDATA("Sum - IFLaunch",ifpivot!$A$1,"Week",OFFSET(INDIRECT(ifpivot!$H$1),CELL("row",B238)-5,,)))</f>
        <v/>
      </c>
      <c r="D238" s="26" t="str">
        <f ca="1">IF(ISBLANK(OFFSET(INDIRECT(ifpivot!$H$1),CELL("row",B238)-5,,)),"", GETPIVOTDATA("Sum - Fix",ifpivot!$A$1,"Week",OFFSET(INDIRECT(ifpivot!$H$1),CELL("row",B238)-5,,)))</f>
        <v/>
      </c>
    </row>
    <row r="239" spans="2:4" x14ac:dyDescent="0.2">
      <c r="B239" s="32" t="str">
        <f ca="1">IF(ISBLANK(OFFSET(INDIRECT(ifpivot!$H$1),CELL("row",B239)-5,,)),"",OFFSET(INDIRECT(ifpivot!$H$1),CELL("row",B239)-5,,))</f>
        <v/>
      </c>
      <c r="C239" s="26" t="str">
        <f ca="1">IF(ISBLANK(OFFSET(INDIRECT(ifpivot!$H$1),CELL("row",B239)-5,,)),"", GETPIVOTDATA("Sum - IFLaunch",ifpivot!$A$1,"Week",OFFSET(INDIRECT(ifpivot!$H$1),CELL("row",B239)-5,,)))</f>
        <v/>
      </c>
      <c r="D239" s="26" t="str">
        <f ca="1">IF(ISBLANK(OFFSET(INDIRECT(ifpivot!$H$1),CELL("row",B239)-5,,)),"", GETPIVOTDATA("Sum - Fix",ifpivot!$A$1,"Week",OFFSET(INDIRECT(ifpivot!$H$1),CELL("row",B239)-5,,)))</f>
        <v/>
      </c>
    </row>
    <row r="240" spans="2:4" x14ac:dyDescent="0.2">
      <c r="B240" s="32" t="str">
        <f ca="1">IF(ISBLANK(OFFSET(INDIRECT(ifpivot!$H$1),CELL("row",B240)-5,,)),"",OFFSET(INDIRECT(ifpivot!$H$1),CELL("row",B240)-5,,))</f>
        <v/>
      </c>
      <c r="C240" s="26" t="str">
        <f ca="1">IF(ISBLANK(OFFSET(INDIRECT(ifpivot!$H$1),CELL("row",B240)-5,,)),"", GETPIVOTDATA("Sum - IFLaunch",ifpivot!$A$1,"Week",OFFSET(INDIRECT(ifpivot!$H$1),CELL("row",B240)-5,,)))</f>
        <v/>
      </c>
      <c r="D240" s="26" t="str">
        <f ca="1">IF(ISBLANK(OFFSET(INDIRECT(ifpivot!$H$1),CELL("row",B240)-5,,)),"", GETPIVOTDATA("Sum - Fix",ifpivot!$A$1,"Week",OFFSET(INDIRECT(ifpivot!$H$1),CELL("row",B240)-5,,)))</f>
        <v/>
      </c>
    </row>
    <row r="241" spans="2:4" x14ac:dyDescent="0.2">
      <c r="B241" s="32" t="str">
        <f ca="1">IF(ISBLANK(OFFSET(INDIRECT(ifpivot!$H$1),CELL("row",B241)-5,,)),"",OFFSET(INDIRECT(ifpivot!$H$1),CELL("row",B241)-5,,))</f>
        <v/>
      </c>
      <c r="C241" s="26" t="str">
        <f ca="1">IF(ISBLANK(OFFSET(INDIRECT(ifpivot!$H$1),CELL("row",B241)-5,,)),"", GETPIVOTDATA("Sum - IFLaunch",ifpivot!$A$1,"Week",OFFSET(INDIRECT(ifpivot!$H$1),CELL("row",B241)-5,,)))</f>
        <v/>
      </c>
      <c r="D241" s="26" t="str">
        <f ca="1">IF(ISBLANK(OFFSET(INDIRECT(ifpivot!$H$1),CELL("row",B241)-5,,)),"", GETPIVOTDATA("Sum - Fix",ifpivot!$A$1,"Week",OFFSET(INDIRECT(ifpivot!$H$1),CELL("row",B241)-5,,)))</f>
        <v/>
      </c>
    </row>
    <row r="242" spans="2:4" x14ac:dyDescent="0.2">
      <c r="B242" s="32" t="str">
        <f ca="1">IF(ISBLANK(OFFSET(INDIRECT(ifpivot!$H$1),CELL("row",B242)-5,,)),"",OFFSET(INDIRECT(ifpivot!$H$1),CELL("row",B242)-5,,))</f>
        <v/>
      </c>
      <c r="C242" s="26" t="str">
        <f ca="1">IF(ISBLANK(OFFSET(INDIRECT(ifpivot!$H$1),CELL("row",B242)-5,,)),"", GETPIVOTDATA("Sum - IFLaunch",ifpivot!$A$1,"Week",OFFSET(INDIRECT(ifpivot!$H$1),CELL("row",B242)-5,,)))</f>
        <v/>
      </c>
      <c r="D242" s="26" t="str">
        <f ca="1">IF(ISBLANK(OFFSET(INDIRECT(ifpivot!$H$1),CELL("row",B242)-5,,)),"", GETPIVOTDATA("Sum - Fix",ifpivot!$A$1,"Week",OFFSET(INDIRECT(ifpivot!$H$1),CELL("row",B242)-5,,)))</f>
        <v/>
      </c>
    </row>
    <row r="243" spans="2:4" x14ac:dyDescent="0.2">
      <c r="B243" s="32" t="str">
        <f ca="1">IF(ISBLANK(OFFSET(INDIRECT(ifpivot!$H$1),CELL("row",B243)-5,,)),"",OFFSET(INDIRECT(ifpivot!$H$1),CELL("row",B243)-5,,))</f>
        <v/>
      </c>
      <c r="C243" s="26" t="str">
        <f ca="1">IF(ISBLANK(OFFSET(INDIRECT(ifpivot!$H$1),CELL("row",B243)-5,,)),"", GETPIVOTDATA("Sum - IFLaunch",ifpivot!$A$1,"Week",OFFSET(INDIRECT(ifpivot!$H$1),CELL("row",B243)-5,,)))</f>
        <v/>
      </c>
      <c r="D243" s="26" t="str">
        <f ca="1">IF(ISBLANK(OFFSET(INDIRECT(ifpivot!$H$1),CELL("row",B243)-5,,)),"", GETPIVOTDATA("Sum - Fix",ifpivot!$A$1,"Week",OFFSET(INDIRECT(ifpivot!$H$1),CELL("row",B243)-5,,)))</f>
        <v/>
      </c>
    </row>
    <row r="244" spans="2:4" x14ac:dyDescent="0.2">
      <c r="B244" s="32" t="str">
        <f ca="1">IF(ISBLANK(OFFSET(INDIRECT(ifpivot!$H$1),CELL("row",B244)-5,,)),"",OFFSET(INDIRECT(ifpivot!$H$1),CELL("row",B244)-5,,))</f>
        <v/>
      </c>
      <c r="C244" s="26" t="str">
        <f ca="1">IF(ISBLANK(OFFSET(INDIRECT(ifpivot!$H$1),CELL("row",B244)-5,,)),"", GETPIVOTDATA("Sum - IFLaunch",ifpivot!$A$1,"Week",OFFSET(INDIRECT(ifpivot!$H$1),CELL("row",B244)-5,,)))</f>
        <v/>
      </c>
      <c r="D244" s="26" t="str">
        <f ca="1">IF(ISBLANK(OFFSET(INDIRECT(ifpivot!$H$1),CELL("row",B244)-5,,)),"", GETPIVOTDATA("Sum - Fix",ifpivot!$A$1,"Week",OFFSET(INDIRECT(ifpivot!$H$1),CELL("row",B244)-5,,)))</f>
        <v/>
      </c>
    </row>
    <row r="245" spans="2:4" x14ac:dyDescent="0.2">
      <c r="B245" s="32" t="str">
        <f ca="1">IF(ISBLANK(OFFSET(INDIRECT(ifpivot!$H$1),CELL("row",B245)-5,,)),"",OFFSET(INDIRECT(ifpivot!$H$1),CELL("row",B245)-5,,))</f>
        <v/>
      </c>
      <c r="C245" s="26" t="str">
        <f ca="1">IF(ISBLANK(OFFSET(INDIRECT(ifpivot!$H$1),CELL("row",B245)-5,,)),"", GETPIVOTDATA("Sum - IFLaunch",ifpivot!$A$1,"Week",OFFSET(INDIRECT(ifpivot!$H$1),CELL("row",B245)-5,,)))</f>
        <v/>
      </c>
      <c r="D245" s="26" t="str">
        <f ca="1">IF(ISBLANK(OFFSET(INDIRECT(ifpivot!$H$1),CELL("row",B245)-5,,)),"", GETPIVOTDATA("Sum - Fix",ifpivot!$A$1,"Week",OFFSET(INDIRECT(ifpivot!$H$1),CELL("row",B245)-5,,)))</f>
        <v/>
      </c>
    </row>
    <row r="246" spans="2:4" x14ac:dyDescent="0.2">
      <c r="B246" s="32" t="str">
        <f ca="1">IF(ISBLANK(OFFSET(INDIRECT(ifpivot!$H$1),CELL("row",B246)-5,,)),"",OFFSET(INDIRECT(ifpivot!$H$1),CELL("row",B246)-5,,))</f>
        <v/>
      </c>
      <c r="C246" s="26" t="str">
        <f ca="1">IF(ISBLANK(OFFSET(INDIRECT(ifpivot!$H$1),CELL("row",B246)-5,,)),"", GETPIVOTDATA("Sum - IFLaunch",ifpivot!$A$1,"Week",OFFSET(INDIRECT(ifpivot!$H$1),CELL("row",B246)-5,,)))</f>
        <v/>
      </c>
      <c r="D246" s="26" t="str">
        <f ca="1">IF(ISBLANK(OFFSET(INDIRECT(ifpivot!$H$1),CELL("row",B246)-5,,)),"", GETPIVOTDATA("Sum - Fix",ifpivot!$A$1,"Week",OFFSET(INDIRECT(ifpivot!$H$1),CELL("row",B246)-5,,)))</f>
        <v/>
      </c>
    </row>
    <row r="247" spans="2:4" x14ac:dyDescent="0.2">
      <c r="B247" s="32" t="str">
        <f ca="1">IF(ISBLANK(OFFSET(INDIRECT(ifpivot!$H$1),CELL("row",B247)-5,,)),"",OFFSET(INDIRECT(ifpivot!$H$1),CELL("row",B247)-5,,))</f>
        <v/>
      </c>
      <c r="C247" s="26" t="str">
        <f ca="1">IF(ISBLANK(OFFSET(INDIRECT(ifpivot!$H$1),CELL("row",B247)-5,,)),"", GETPIVOTDATA("Sum - IFLaunch",ifpivot!$A$1,"Week",OFFSET(INDIRECT(ifpivot!$H$1),CELL("row",B247)-5,,)))</f>
        <v/>
      </c>
      <c r="D247" s="26" t="str">
        <f ca="1">IF(ISBLANK(OFFSET(INDIRECT(ifpivot!$H$1),CELL("row",B247)-5,,)),"", GETPIVOTDATA("Sum - Fix",ifpivot!$A$1,"Week",OFFSET(INDIRECT(ifpivot!$H$1),CELL("row",B247)-5,,)))</f>
        <v/>
      </c>
    </row>
    <row r="248" spans="2:4" x14ac:dyDescent="0.2">
      <c r="B248" s="32" t="str">
        <f ca="1">IF(ISBLANK(OFFSET(INDIRECT(ifpivot!$H$1),CELL("row",B248)-5,,)),"",OFFSET(INDIRECT(ifpivot!$H$1),CELL("row",B248)-5,,))</f>
        <v/>
      </c>
      <c r="C248" s="26" t="str">
        <f ca="1">IF(ISBLANK(OFFSET(INDIRECT(ifpivot!$H$1),CELL("row",B248)-5,,)),"", GETPIVOTDATA("Sum - IFLaunch",ifpivot!$A$1,"Week",OFFSET(INDIRECT(ifpivot!$H$1),CELL("row",B248)-5,,)))</f>
        <v/>
      </c>
      <c r="D248" s="26" t="str">
        <f ca="1">IF(ISBLANK(OFFSET(INDIRECT(ifpivot!$H$1),CELL("row",B248)-5,,)),"", GETPIVOTDATA("Sum - Fix",ifpivot!$A$1,"Week",OFFSET(INDIRECT(ifpivot!$H$1),CELL("row",B248)-5,,)))</f>
        <v/>
      </c>
    </row>
    <row r="249" spans="2:4" x14ac:dyDescent="0.2">
      <c r="B249" s="32" t="str">
        <f ca="1">IF(ISBLANK(OFFSET(INDIRECT(ifpivot!$H$1),CELL("row",B249)-5,,)),"",OFFSET(INDIRECT(ifpivot!$H$1),CELL("row",B249)-5,,))</f>
        <v/>
      </c>
      <c r="C249" s="26" t="str">
        <f ca="1">IF(ISBLANK(OFFSET(INDIRECT(ifpivot!$H$1),CELL("row",B249)-5,,)),"", GETPIVOTDATA("Sum - IFLaunch",ifpivot!$A$1,"Week",OFFSET(INDIRECT(ifpivot!$H$1),CELL("row",B249)-5,,)))</f>
        <v/>
      </c>
      <c r="D249" s="26" t="str">
        <f ca="1">IF(ISBLANK(OFFSET(INDIRECT(ifpivot!$H$1),CELL("row",B249)-5,,)),"", GETPIVOTDATA("Sum - Fix",ifpivot!$A$1,"Week",OFFSET(INDIRECT(ifpivot!$H$1),CELL("row",B249)-5,,)))</f>
        <v/>
      </c>
    </row>
    <row r="250" spans="2:4" x14ac:dyDescent="0.2">
      <c r="B250" s="32" t="str">
        <f ca="1">IF(ISBLANK(OFFSET(INDIRECT(ifpivot!$H$1),CELL("row",B250)-5,,)),"",OFFSET(INDIRECT(ifpivot!$H$1),CELL("row",B250)-5,,))</f>
        <v/>
      </c>
      <c r="C250" s="26" t="str">
        <f ca="1">IF(ISBLANK(OFFSET(INDIRECT(ifpivot!$H$1),CELL("row",B250)-5,,)),"", GETPIVOTDATA("Sum - IFLaunch",ifpivot!$A$1,"Week",OFFSET(INDIRECT(ifpivot!$H$1),CELL("row",B250)-5,,)))</f>
        <v/>
      </c>
      <c r="D250" s="26" t="str">
        <f ca="1">IF(ISBLANK(OFFSET(INDIRECT(ifpivot!$H$1),CELL("row",B250)-5,,)),"", GETPIVOTDATA("Sum - Fix",ifpivot!$A$1,"Week",OFFSET(INDIRECT(ifpivot!$H$1),CELL("row",B250)-5,,)))</f>
        <v/>
      </c>
    </row>
    <row r="251" spans="2:4" x14ac:dyDescent="0.2">
      <c r="B251" s="32" t="str">
        <f ca="1">IF(ISBLANK(OFFSET(INDIRECT(ifpivot!$H$1),CELL("row",B251)-5,,)),"",OFFSET(INDIRECT(ifpivot!$H$1),CELL("row",B251)-5,,))</f>
        <v/>
      </c>
      <c r="C251" s="26" t="str">
        <f ca="1">IF(ISBLANK(OFFSET(INDIRECT(ifpivot!$H$1),CELL("row",B251)-5,,)),"", GETPIVOTDATA("Sum - IFLaunch",ifpivot!$A$1,"Week",OFFSET(INDIRECT(ifpivot!$H$1),CELL("row",B251)-5,,)))</f>
        <v/>
      </c>
      <c r="D251" s="26" t="str">
        <f ca="1">IF(ISBLANK(OFFSET(INDIRECT(ifpivot!$H$1),CELL("row",B251)-5,,)),"", GETPIVOTDATA("Sum - Fix",ifpivot!$A$1,"Week",OFFSET(INDIRECT(ifpivot!$H$1),CELL("row",B251)-5,,)))</f>
        <v/>
      </c>
    </row>
    <row r="252" spans="2:4" x14ac:dyDescent="0.2">
      <c r="B252" s="32" t="str">
        <f ca="1">IF(ISBLANK(OFFSET(INDIRECT(ifpivot!$H$1),CELL("row",B252)-5,,)),"",OFFSET(INDIRECT(ifpivot!$H$1),CELL("row",B252)-5,,))</f>
        <v/>
      </c>
      <c r="C252" s="26" t="str">
        <f ca="1">IF(ISBLANK(OFFSET(INDIRECT(ifpivot!$H$1),CELL("row",B252)-5,,)),"", GETPIVOTDATA("Sum - IFLaunch",ifpivot!$A$1,"Week",OFFSET(INDIRECT(ifpivot!$H$1),CELL("row",B252)-5,,)))</f>
        <v/>
      </c>
      <c r="D252" s="26" t="str">
        <f ca="1">IF(ISBLANK(OFFSET(INDIRECT(ifpivot!$H$1),CELL("row",B252)-5,,)),"", GETPIVOTDATA("Sum - Fix",ifpivot!$A$1,"Week",OFFSET(INDIRECT(ifpivot!$H$1),CELL("row",B252)-5,,)))</f>
        <v/>
      </c>
    </row>
    <row r="253" spans="2:4" x14ac:dyDescent="0.2">
      <c r="B253" s="32" t="str">
        <f ca="1">IF(ISBLANK(OFFSET(INDIRECT(ifpivot!$H$1),CELL("row",B253)-5,,)),"",OFFSET(INDIRECT(ifpivot!$H$1),CELL("row",B253)-5,,))</f>
        <v/>
      </c>
      <c r="C253" s="26" t="str">
        <f ca="1">IF(ISBLANK(OFFSET(INDIRECT(ifpivot!$H$1),CELL("row",B253)-5,,)),"", GETPIVOTDATA("Sum - IFLaunch",ifpivot!$A$1,"Week",OFFSET(INDIRECT(ifpivot!$H$1),CELL("row",B253)-5,,)))</f>
        <v/>
      </c>
      <c r="D253" s="26" t="str">
        <f ca="1">IF(ISBLANK(OFFSET(INDIRECT(ifpivot!$H$1),CELL("row",B253)-5,,)),"", GETPIVOTDATA("Sum - Fix",ifpivot!$A$1,"Week",OFFSET(INDIRECT(ifpivot!$H$1),CELL("row",B253)-5,,)))</f>
        <v/>
      </c>
    </row>
    <row r="254" spans="2:4" x14ac:dyDescent="0.2">
      <c r="B254" s="32" t="str">
        <f ca="1">IF(ISBLANK(OFFSET(INDIRECT(ifpivot!$H$1),CELL("row",B254)-5,,)),"",OFFSET(INDIRECT(ifpivot!$H$1),CELL("row",B254)-5,,))</f>
        <v/>
      </c>
      <c r="C254" s="26" t="str">
        <f ca="1">IF(ISBLANK(OFFSET(INDIRECT(ifpivot!$H$1),CELL("row",B254)-5,,)),"", GETPIVOTDATA("Sum - IFLaunch",ifpivot!$A$1,"Week",OFFSET(INDIRECT(ifpivot!$H$1),CELL("row",B254)-5,,)))</f>
        <v/>
      </c>
      <c r="D254" s="26" t="str">
        <f ca="1">IF(ISBLANK(OFFSET(INDIRECT(ifpivot!$H$1),CELL("row",B254)-5,,)),"", GETPIVOTDATA("Sum - Fix",ifpivot!$A$1,"Week",OFFSET(INDIRECT(ifpivot!$H$1),CELL("row",B254)-5,,)))</f>
        <v/>
      </c>
    </row>
    <row r="255" spans="2:4" x14ac:dyDescent="0.2">
      <c r="B255" s="32" t="str">
        <f ca="1">IF(ISBLANK(OFFSET(INDIRECT(ifpivot!$H$1),CELL("row",B255)-5,,)),"",OFFSET(INDIRECT(ifpivot!$H$1),CELL("row",B255)-5,,))</f>
        <v/>
      </c>
      <c r="C255" s="26" t="str">
        <f ca="1">IF(ISBLANK(OFFSET(INDIRECT(ifpivot!$H$1),CELL("row",B255)-5,,)),"", GETPIVOTDATA("Sum - IFLaunch",ifpivot!$A$1,"Week",OFFSET(INDIRECT(ifpivot!$H$1),CELL("row",B255)-5,,)))</f>
        <v/>
      </c>
      <c r="D255" s="26" t="str">
        <f ca="1">IF(ISBLANK(OFFSET(INDIRECT(ifpivot!$H$1),CELL("row",B255)-5,,)),"", GETPIVOTDATA("Sum - Fix",ifpivot!$A$1,"Week",OFFSET(INDIRECT(ifpivot!$H$1),CELL("row",B255)-5,,)))</f>
        <v/>
      </c>
    </row>
    <row r="256" spans="2:4" x14ac:dyDescent="0.2">
      <c r="B256" s="32" t="str">
        <f ca="1">IF(ISBLANK(OFFSET(INDIRECT(ifpivot!$H$1),CELL("row",B256)-5,,)),"",OFFSET(INDIRECT(ifpivot!$H$1),CELL("row",B256)-5,,))</f>
        <v/>
      </c>
      <c r="C256" s="26" t="str">
        <f ca="1">IF(ISBLANK(OFFSET(INDIRECT(ifpivot!$H$1),CELL("row",B256)-5,,)),"", GETPIVOTDATA("Sum - IFLaunch",ifpivot!$A$1,"Week",OFFSET(INDIRECT(ifpivot!$H$1),CELL("row",B256)-5,,)))</f>
        <v/>
      </c>
      <c r="D256" s="26" t="str">
        <f ca="1">IF(ISBLANK(OFFSET(INDIRECT(ifpivot!$H$1),CELL("row",B256)-5,,)),"", GETPIVOTDATA("Sum - Fix",ifpivot!$A$1,"Week",OFFSET(INDIRECT(ifpivot!$H$1),CELL("row",B256)-5,,)))</f>
        <v/>
      </c>
    </row>
    <row r="257" spans="2:4" x14ac:dyDescent="0.2">
      <c r="B257" s="32" t="str">
        <f ca="1">IF(ISBLANK(OFFSET(INDIRECT(ifpivot!$H$1),CELL("row",B257)-5,,)),"",OFFSET(INDIRECT(ifpivot!$H$1),CELL("row",B257)-5,,))</f>
        <v/>
      </c>
      <c r="C257" s="26" t="str">
        <f ca="1">IF(ISBLANK(OFFSET(INDIRECT(ifpivot!$H$1),CELL("row",B257)-5,,)),"", GETPIVOTDATA("Sum - IFLaunch",ifpivot!$A$1,"Week",OFFSET(INDIRECT(ifpivot!$H$1),CELL("row",B257)-5,,)))</f>
        <v/>
      </c>
      <c r="D257" s="26" t="str">
        <f ca="1">IF(ISBLANK(OFFSET(INDIRECT(ifpivot!$H$1),CELL("row",B257)-5,,)),"", GETPIVOTDATA("Sum - Fix",ifpivot!$A$1,"Week",OFFSET(INDIRECT(ifpivot!$H$1),CELL("row",B257)-5,,)))</f>
        <v/>
      </c>
    </row>
    <row r="258" spans="2:4" x14ac:dyDescent="0.2">
      <c r="B258" s="32" t="str">
        <f ca="1">IF(ISBLANK(OFFSET(INDIRECT(ifpivot!$H$1),CELL("row",B258)-5,,)),"",OFFSET(INDIRECT(ifpivot!$H$1),CELL("row",B258)-5,,))</f>
        <v/>
      </c>
      <c r="C258" s="26" t="str">
        <f ca="1">IF(ISBLANK(OFFSET(INDIRECT(ifpivot!$H$1),CELL("row",B258)-5,,)),"", GETPIVOTDATA("Sum - IFLaunch",ifpivot!$A$1,"Week",OFFSET(INDIRECT(ifpivot!$H$1),CELL("row",B258)-5,,)))</f>
        <v/>
      </c>
      <c r="D258" s="26" t="str">
        <f ca="1">IF(ISBLANK(OFFSET(INDIRECT(ifpivot!$H$1),CELL("row",B258)-5,,)),"", GETPIVOTDATA("Sum - Fix",ifpivot!$A$1,"Week",OFFSET(INDIRECT(ifpivot!$H$1),CELL("row",B258)-5,,)))</f>
        <v/>
      </c>
    </row>
    <row r="259" spans="2:4" x14ac:dyDescent="0.2">
      <c r="B259" s="32" t="str">
        <f ca="1">IF(ISBLANK(OFFSET(INDIRECT(ifpivot!$H$1),CELL("row",B259)-5,,)),"",OFFSET(INDIRECT(ifpivot!$H$1),CELL("row",B259)-5,,))</f>
        <v/>
      </c>
      <c r="C259" s="26" t="str">
        <f ca="1">IF(ISBLANK(OFFSET(INDIRECT(ifpivot!$H$1),CELL("row",B259)-5,,)),"", GETPIVOTDATA("Sum - IFLaunch",ifpivot!$A$1,"Week",OFFSET(INDIRECT(ifpivot!$H$1),CELL("row",B259)-5,,)))</f>
        <v/>
      </c>
      <c r="D259" s="26" t="str">
        <f ca="1">IF(ISBLANK(OFFSET(INDIRECT(ifpivot!$H$1),CELL("row",B259)-5,,)),"", GETPIVOTDATA("Sum - Fix",ifpivot!$A$1,"Week",OFFSET(INDIRECT(ifpivot!$H$1),CELL("row",B259)-5,,)))</f>
        <v/>
      </c>
    </row>
    <row r="260" spans="2:4" x14ac:dyDescent="0.2">
      <c r="B260" s="32" t="str">
        <f ca="1">IF(ISBLANK(OFFSET(INDIRECT(ifpivot!$H$1),CELL("row",B260)-5,,)),"",OFFSET(INDIRECT(ifpivot!$H$1),CELL("row",B260)-5,,))</f>
        <v/>
      </c>
      <c r="C260" s="26" t="str">
        <f ca="1">IF(ISBLANK(OFFSET(INDIRECT(ifpivot!$H$1),CELL("row",B260)-5,,)),"", GETPIVOTDATA("Sum - IFLaunch",ifpivot!$A$1,"Week",OFFSET(INDIRECT(ifpivot!$H$1),CELL("row",B260)-5,,)))</f>
        <v/>
      </c>
      <c r="D260" s="26" t="str">
        <f ca="1">IF(ISBLANK(OFFSET(INDIRECT(ifpivot!$H$1),CELL("row",B260)-5,,)),"", GETPIVOTDATA("Sum - Fix",ifpivot!$A$1,"Week",OFFSET(INDIRECT(ifpivot!$H$1),CELL("row",B260)-5,,)))</f>
        <v/>
      </c>
    </row>
    <row r="261" spans="2:4" x14ac:dyDescent="0.2">
      <c r="B261" s="32" t="str">
        <f ca="1">IF(ISBLANK(OFFSET(INDIRECT(ifpivot!$H$1),CELL("row",B261)-5,,)),"",OFFSET(INDIRECT(ifpivot!$H$1),CELL("row",B261)-5,,))</f>
        <v/>
      </c>
      <c r="C261" s="26" t="str">
        <f ca="1">IF(ISBLANK(OFFSET(INDIRECT(ifpivot!$H$1),CELL("row",B261)-5,,)),"", GETPIVOTDATA("Sum - IFLaunch",ifpivot!$A$1,"Week",OFFSET(INDIRECT(ifpivot!$H$1),CELL("row",B261)-5,,)))</f>
        <v/>
      </c>
      <c r="D261" s="26" t="str">
        <f ca="1">IF(ISBLANK(OFFSET(INDIRECT(ifpivot!$H$1),CELL("row",B261)-5,,)),"", GETPIVOTDATA("Sum - Fix",ifpivot!$A$1,"Week",OFFSET(INDIRECT(ifpivot!$H$1),CELL("row",B261)-5,,)))</f>
        <v/>
      </c>
    </row>
    <row r="262" spans="2:4" x14ac:dyDescent="0.2">
      <c r="B262" s="32" t="str">
        <f ca="1">IF(ISBLANK(OFFSET(INDIRECT(ifpivot!$H$1),CELL("row",B262)-5,,)),"",OFFSET(INDIRECT(ifpivot!$H$1),CELL("row",B262)-5,,))</f>
        <v/>
      </c>
      <c r="C262" s="26" t="str">
        <f ca="1">IF(ISBLANK(OFFSET(INDIRECT(ifpivot!$H$1),CELL("row",B262)-5,,)),"", GETPIVOTDATA("Sum - IFLaunch",ifpivot!$A$1,"Week",OFFSET(INDIRECT(ifpivot!$H$1),CELL("row",B262)-5,,)))</f>
        <v/>
      </c>
      <c r="D262" s="26" t="str">
        <f ca="1">IF(ISBLANK(OFFSET(INDIRECT(ifpivot!$H$1),CELL("row",B262)-5,,)),"", GETPIVOTDATA("Sum - Fix",ifpivot!$A$1,"Week",OFFSET(INDIRECT(ifpivot!$H$1),CELL("row",B262)-5,,)))</f>
        <v/>
      </c>
    </row>
    <row r="263" spans="2:4" x14ac:dyDescent="0.2">
      <c r="B263" s="32" t="str">
        <f ca="1">IF(ISBLANK(OFFSET(INDIRECT(ifpivot!$H$1),CELL("row",B263)-5,,)),"",OFFSET(INDIRECT(ifpivot!$H$1),CELL("row",B263)-5,,))</f>
        <v/>
      </c>
      <c r="C263" s="26" t="str">
        <f ca="1">IF(ISBLANK(OFFSET(INDIRECT(ifpivot!$H$1),CELL("row",B263)-5,,)),"", GETPIVOTDATA("Sum - IFLaunch",ifpivot!$A$1,"Week",OFFSET(INDIRECT(ifpivot!$H$1),CELL("row",B263)-5,,)))</f>
        <v/>
      </c>
      <c r="D263" s="26" t="str">
        <f ca="1">IF(ISBLANK(OFFSET(INDIRECT(ifpivot!$H$1),CELL("row",B263)-5,,)),"", GETPIVOTDATA("Sum - Fix",ifpivot!$A$1,"Week",OFFSET(INDIRECT(ifpivot!$H$1),CELL("row",B263)-5,,)))</f>
        <v/>
      </c>
    </row>
    <row r="264" spans="2:4" x14ac:dyDescent="0.2">
      <c r="B264" s="32" t="str">
        <f ca="1">IF(ISBLANK(OFFSET(INDIRECT(ifpivot!$H$1),CELL("row",B264)-5,,)),"",OFFSET(INDIRECT(ifpivot!$H$1),CELL("row",B264)-5,,))</f>
        <v/>
      </c>
      <c r="C264" s="26" t="str">
        <f ca="1">IF(ISBLANK(OFFSET(INDIRECT(ifpivot!$H$1),CELL("row",B264)-5,,)),"", GETPIVOTDATA("Sum - IFLaunch",ifpivot!$A$1,"Week",OFFSET(INDIRECT(ifpivot!$H$1),CELL("row",B264)-5,,)))</f>
        <v/>
      </c>
      <c r="D264" s="26" t="str">
        <f ca="1">IF(ISBLANK(OFFSET(INDIRECT(ifpivot!$H$1),CELL("row",B264)-5,,)),"", GETPIVOTDATA("Sum - Fix",ifpivot!$A$1,"Week",OFFSET(INDIRECT(ifpivot!$H$1),CELL("row",B264)-5,,)))</f>
        <v/>
      </c>
    </row>
    <row r="265" spans="2:4" x14ac:dyDescent="0.2">
      <c r="B265" s="32" t="str">
        <f ca="1">IF(ISBLANK(OFFSET(INDIRECT(ifpivot!$H$1),CELL("row",B265)-5,,)),"",OFFSET(INDIRECT(ifpivot!$H$1),CELL("row",B265)-5,,))</f>
        <v/>
      </c>
      <c r="C265" s="26" t="str">
        <f ca="1">IF(ISBLANK(OFFSET(INDIRECT(ifpivot!$H$1),CELL("row",B265)-5,,)),"", GETPIVOTDATA("Sum - IFLaunch",ifpivot!$A$1,"Week",OFFSET(INDIRECT(ifpivot!$H$1),CELL("row",B265)-5,,)))</f>
        <v/>
      </c>
      <c r="D265" s="26" t="str">
        <f ca="1">IF(ISBLANK(OFFSET(INDIRECT(ifpivot!$H$1),CELL("row",B265)-5,,)),"", GETPIVOTDATA("Sum - Fix",ifpivot!$A$1,"Week",OFFSET(INDIRECT(ifpivot!$H$1),CELL("row",B265)-5,,)))</f>
        <v/>
      </c>
    </row>
    <row r="266" spans="2:4" x14ac:dyDescent="0.2">
      <c r="B266" s="32" t="str">
        <f ca="1">IF(ISBLANK(OFFSET(INDIRECT(ifpivot!$H$1),CELL("row",B266)-5,,)),"",OFFSET(INDIRECT(ifpivot!$H$1),CELL("row",B266)-5,,))</f>
        <v/>
      </c>
      <c r="C266" s="26" t="str">
        <f ca="1">IF(ISBLANK(OFFSET(INDIRECT(ifpivot!$H$1),CELL("row",B266)-5,,)),"", GETPIVOTDATA("Sum - IFLaunch",ifpivot!$A$1,"Week",OFFSET(INDIRECT(ifpivot!$H$1),CELL("row",B266)-5,,)))</f>
        <v/>
      </c>
      <c r="D266" s="26" t="str">
        <f ca="1">IF(ISBLANK(OFFSET(INDIRECT(ifpivot!$H$1),CELL("row",B266)-5,,)),"", GETPIVOTDATA("Sum - Fix",ifpivot!$A$1,"Week",OFFSET(INDIRECT(ifpivot!$H$1),CELL("row",B266)-5,,)))</f>
        <v/>
      </c>
    </row>
    <row r="267" spans="2:4" x14ac:dyDescent="0.2">
      <c r="B267" s="32" t="str">
        <f ca="1">IF(ISBLANK(OFFSET(INDIRECT(ifpivot!$H$1),CELL("row",B267)-5,,)),"",OFFSET(INDIRECT(ifpivot!$H$1),CELL("row",B267)-5,,))</f>
        <v/>
      </c>
      <c r="C267" s="26" t="str">
        <f ca="1">IF(ISBLANK(OFFSET(INDIRECT(ifpivot!$H$1),CELL("row",B267)-5,,)),"", GETPIVOTDATA("Sum - IFLaunch",ifpivot!$A$1,"Week",OFFSET(INDIRECT(ifpivot!$H$1),CELL("row",B267)-5,,)))</f>
        <v/>
      </c>
      <c r="D267" s="26" t="str">
        <f ca="1">IF(ISBLANK(OFFSET(INDIRECT(ifpivot!$H$1),CELL("row",B267)-5,,)),"", GETPIVOTDATA("Sum - Fix",ifpivot!$A$1,"Week",OFFSET(INDIRECT(ifpivot!$H$1),CELL("row",B267)-5,,)))</f>
        <v/>
      </c>
    </row>
    <row r="268" spans="2:4" x14ac:dyDescent="0.2">
      <c r="B268" s="32" t="str">
        <f ca="1">IF(ISBLANK(OFFSET(INDIRECT(ifpivot!$H$1),CELL("row",B268)-5,,)),"",OFFSET(INDIRECT(ifpivot!$H$1),CELL("row",B268)-5,,))</f>
        <v/>
      </c>
      <c r="C268" s="26" t="str">
        <f ca="1">IF(ISBLANK(OFFSET(INDIRECT(ifpivot!$H$1),CELL("row",B268)-5,,)),"", GETPIVOTDATA("Sum - IFLaunch",ifpivot!$A$1,"Week",OFFSET(INDIRECT(ifpivot!$H$1),CELL("row",B268)-5,,)))</f>
        <v/>
      </c>
      <c r="D268" s="26" t="str">
        <f ca="1">IF(ISBLANK(OFFSET(INDIRECT(ifpivot!$H$1),CELL("row",B268)-5,,)),"", GETPIVOTDATA("Sum - Fix",ifpivot!$A$1,"Week",OFFSET(INDIRECT(ifpivot!$H$1),CELL("row",B268)-5,,)))</f>
        <v/>
      </c>
    </row>
    <row r="269" spans="2:4" x14ac:dyDescent="0.2">
      <c r="B269" s="32" t="str">
        <f ca="1">IF(ISBLANK(OFFSET(INDIRECT(ifpivot!$H$1),CELL("row",B269)-5,,)),"",OFFSET(INDIRECT(ifpivot!$H$1),CELL("row",B269)-5,,))</f>
        <v/>
      </c>
      <c r="C269" s="26" t="str">
        <f ca="1">IF(ISBLANK(OFFSET(INDIRECT(ifpivot!$H$1),CELL("row",B269)-5,,)),"", GETPIVOTDATA("Sum - IFLaunch",ifpivot!$A$1,"Week",OFFSET(INDIRECT(ifpivot!$H$1),CELL("row",B269)-5,,)))</f>
        <v/>
      </c>
      <c r="D269" s="26" t="str">
        <f ca="1">IF(ISBLANK(OFFSET(INDIRECT(ifpivot!$H$1),CELL("row",B269)-5,,)),"", GETPIVOTDATA("Sum - Fix",ifpivot!$A$1,"Week",OFFSET(INDIRECT(ifpivot!$H$1),CELL("row",B269)-5,,)))</f>
        <v/>
      </c>
    </row>
    <row r="270" spans="2:4" x14ac:dyDescent="0.2">
      <c r="B270" s="32" t="str">
        <f ca="1">IF(ISBLANK(OFFSET(INDIRECT(ifpivot!$H$1),CELL("row",B270)-5,,)),"",OFFSET(INDIRECT(ifpivot!$H$1),CELL("row",B270)-5,,))</f>
        <v/>
      </c>
      <c r="C270" s="26" t="str">
        <f ca="1">IF(ISBLANK(OFFSET(INDIRECT(ifpivot!$H$1),CELL("row",B270)-5,,)),"", GETPIVOTDATA("Sum - IFLaunch",ifpivot!$A$1,"Week",OFFSET(INDIRECT(ifpivot!$H$1),CELL("row",B270)-5,,)))</f>
        <v/>
      </c>
      <c r="D270" s="26" t="str">
        <f ca="1">IF(ISBLANK(OFFSET(INDIRECT(ifpivot!$H$1),CELL("row",B270)-5,,)),"", GETPIVOTDATA("Sum - Fix",ifpivot!$A$1,"Week",OFFSET(INDIRECT(ifpivot!$H$1),CELL("row",B270)-5,,)))</f>
        <v/>
      </c>
    </row>
    <row r="271" spans="2:4" x14ac:dyDescent="0.2">
      <c r="B271" s="32" t="str">
        <f ca="1">IF(ISBLANK(OFFSET(INDIRECT(ifpivot!$H$1),CELL("row",B271)-5,,)),"",OFFSET(INDIRECT(ifpivot!$H$1),CELL("row",B271)-5,,))</f>
        <v/>
      </c>
      <c r="C271" s="26" t="str">
        <f ca="1">IF(ISBLANK(OFFSET(INDIRECT(ifpivot!$H$1),CELL("row",B271)-5,,)),"", GETPIVOTDATA("Sum - IFLaunch",ifpivot!$A$1,"Week",OFFSET(INDIRECT(ifpivot!$H$1),CELL("row",B271)-5,,)))</f>
        <v/>
      </c>
      <c r="D271" s="26" t="str">
        <f ca="1">IF(ISBLANK(OFFSET(INDIRECT(ifpivot!$H$1),CELL("row",B271)-5,,)),"", GETPIVOTDATA("Sum - Fix",ifpivot!$A$1,"Week",OFFSET(INDIRECT(ifpivot!$H$1),CELL("row",B271)-5,,)))</f>
        <v/>
      </c>
    </row>
    <row r="272" spans="2:4" x14ac:dyDescent="0.2">
      <c r="B272" s="32" t="str">
        <f ca="1">IF(ISBLANK(OFFSET(INDIRECT(ifpivot!$H$1),CELL("row",B272)-5,,)),"",OFFSET(INDIRECT(ifpivot!$H$1),CELL("row",B272)-5,,))</f>
        <v/>
      </c>
      <c r="C272" s="26" t="str">
        <f ca="1">IF(ISBLANK(OFFSET(INDIRECT(ifpivot!$H$1),CELL("row",B272)-5,,)),"", GETPIVOTDATA("Sum - IFLaunch",ifpivot!$A$1,"Week",OFFSET(INDIRECT(ifpivot!$H$1),CELL("row",B272)-5,,)))</f>
        <v/>
      </c>
      <c r="D272" s="26" t="str">
        <f ca="1">IF(ISBLANK(OFFSET(INDIRECT(ifpivot!$H$1),CELL("row",B272)-5,,)),"", GETPIVOTDATA("Sum - Fix",ifpivot!$A$1,"Week",OFFSET(INDIRECT(ifpivot!$H$1),CELL("row",B272)-5,,)))</f>
        <v/>
      </c>
    </row>
    <row r="273" spans="2:4" x14ac:dyDescent="0.2">
      <c r="B273" s="32" t="str">
        <f ca="1">IF(ISBLANK(OFFSET(INDIRECT(ifpivot!$H$1),CELL("row",B273)-5,,)),"",OFFSET(INDIRECT(ifpivot!$H$1),CELL("row",B273)-5,,))</f>
        <v/>
      </c>
      <c r="C273" s="26" t="str">
        <f ca="1">IF(ISBLANK(OFFSET(INDIRECT(ifpivot!$H$1),CELL("row",B273)-5,,)),"", GETPIVOTDATA("Sum - IFLaunch",ifpivot!$A$1,"Week",OFFSET(INDIRECT(ifpivot!$H$1),CELL("row",B273)-5,,)))</f>
        <v/>
      </c>
      <c r="D273" s="26" t="str">
        <f ca="1">IF(ISBLANK(OFFSET(INDIRECT(ifpivot!$H$1),CELL("row",B273)-5,,)),"", GETPIVOTDATA("Sum - Fix",ifpivot!$A$1,"Week",OFFSET(INDIRECT(ifpivot!$H$1),CELL("row",B273)-5,,)))</f>
        <v/>
      </c>
    </row>
    <row r="274" spans="2:4" x14ac:dyDescent="0.2">
      <c r="B274" s="32" t="str">
        <f ca="1">IF(ISBLANK(OFFSET(INDIRECT(ifpivot!$H$1),CELL("row",B274)-5,,)),"",OFFSET(INDIRECT(ifpivot!$H$1),CELL("row",B274)-5,,))</f>
        <v/>
      </c>
      <c r="C274" s="26" t="str">
        <f ca="1">IF(ISBLANK(OFFSET(INDIRECT(ifpivot!$H$1),CELL("row",B274)-5,,)),"", GETPIVOTDATA("Sum - IFLaunch",ifpivot!$A$1,"Week",OFFSET(INDIRECT(ifpivot!$H$1),CELL("row",B274)-5,,)))</f>
        <v/>
      </c>
      <c r="D274" s="26" t="str">
        <f ca="1">IF(ISBLANK(OFFSET(INDIRECT(ifpivot!$H$1),CELL("row",B274)-5,,)),"", GETPIVOTDATA("Sum - Fix",ifpivot!$A$1,"Week",OFFSET(INDIRECT(ifpivot!$H$1),CELL("row",B274)-5,,)))</f>
        <v/>
      </c>
    </row>
    <row r="275" spans="2:4" x14ac:dyDescent="0.2">
      <c r="B275" s="32" t="str">
        <f ca="1">IF(ISBLANK(OFFSET(INDIRECT(ifpivot!$H$1),CELL("row",B275)-5,,)),"",OFFSET(INDIRECT(ifpivot!$H$1),CELL("row",B275)-5,,))</f>
        <v/>
      </c>
      <c r="C275" s="26" t="str">
        <f ca="1">IF(ISBLANK(OFFSET(INDIRECT(ifpivot!$H$1),CELL("row",B275)-5,,)),"", GETPIVOTDATA("Sum - IFLaunch",ifpivot!$A$1,"Week",OFFSET(INDIRECT(ifpivot!$H$1),CELL("row",B275)-5,,)))</f>
        <v/>
      </c>
      <c r="D275" s="26" t="str">
        <f ca="1">IF(ISBLANK(OFFSET(INDIRECT(ifpivot!$H$1),CELL("row",B275)-5,,)),"", GETPIVOTDATA("Sum - Fix",ifpivot!$A$1,"Week",OFFSET(INDIRECT(ifpivot!$H$1),CELL("row",B275)-5,,)))</f>
        <v/>
      </c>
    </row>
    <row r="276" spans="2:4" x14ac:dyDescent="0.2">
      <c r="B276" s="32" t="str">
        <f ca="1">IF(ISBLANK(OFFSET(INDIRECT(ifpivot!$H$1),CELL("row",B276)-5,,)),"",OFFSET(INDIRECT(ifpivot!$H$1),CELL("row",B276)-5,,))</f>
        <v/>
      </c>
      <c r="C276" s="26" t="str">
        <f ca="1">IF(ISBLANK(OFFSET(INDIRECT(ifpivot!$H$1),CELL("row",B276)-5,,)),"", GETPIVOTDATA("Sum - IFLaunch",ifpivot!$A$1,"Week",OFFSET(INDIRECT(ifpivot!$H$1),CELL("row",B276)-5,,)))</f>
        <v/>
      </c>
      <c r="D276" s="26" t="str">
        <f ca="1">IF(ISBLANK(OFFSET(INDIRECT(ifpivot!$H$1),CELL("row",B276)-5,,)),"", GETPIVOTDATA("Sum - Fix",ifpivot!$A$1,"Week",OFFSET(INDIRECT(ifpivot!$H$1),CELL("row",B276)-5,,)))</f>
        <v/>
      </c>
    </row>
    <row r="277" spans="2:4" x14ac:dyDescent="0.2">
      <c r="B277" s="32" t="str">
        <f ca="1">IF(ISBLANK(OFFSET(INDIRECT(ifpivot!$H$1),CELL("row",B277)-5,,)),"",OFFSET(INDIRECT(ifpivot!$H$1),CELL("row",B277)-5,,))</f>
        <v/>
      </c>
      <c r="C277" s="26" t="str">
        <f ca="1">IF(ISBLANK(OFFSET(INDIRECT(ifpivot!$H$1),CELL("row",B277)-5,,)),"", GETPIVOTDATA("Sum - IFLaunch",ifpivot!$A$1,"Week",OFFSET(INDIRECT(ifpivot!$H$1),CELL("row",B277)-5,,)))</f>
        <v/>
      </c>
      <c r="D277" s="26" t="str">
        <f ca="1">IF(ISBLANK(OFFSET(INDIRECT(ifpivot!$H$1),CELL("row",B277)-5,,)),"", GETPIVOTDATA("Sum - Fix",ifpivot!$A$1,"Week",OFFSET(INDIRECT(ifpivot!$H$1),CELL("row",B277)-5,,)))</f>
        <v/>
      </c>
    </row>
    <row r="278" spans="2:4" x14ac:dyDescent="0.2">
      <c r="B278" s="32" t="str">
        <f ca="1">IF(ISBLANK(OFFSET(INDIRECT(ifpivot!$H$1),CELL("row",B278)-5,,)),"",OFFSET(INDIRECT(ifpivot!$H$1),CELL("row",B278)-5,,))</f>
        <v/>
      </c>
      <c r="C278" s="26" t="str">
        <f ca="1">IF(ISBLANK(OFFSET(INDIRECT(ifpivot!$H$1),CELL("row",B278)-5,,)),"", GETPIVOTDATA("Sum - IFLaunch",ifpivot!$A$1,"Week",OFFSET(INDIRECT(ifpivot!$H$1),CELL("row",B278)-5,,)))</f>
        <v/>
      </c>
      <c r="D278" s="26" t="str">
        <f ca="1">IF(ISBLANK(OFFSET(INDIRECT(ifpivot!$H$1),CELL("row",B278)-5,,)),"", GETPIVOTDATA("Sum - Fix",ifpivot!$A$1,"Week",OFFSET(INDIRECT(ifpivot!$H$1),CELL("row",B278)-5,,)))</f>
        <v/>
      </c>
    </row>
    <row r="279" spans="2:4" x14ac:dyDescent="0.2">
      <c r="B279" s="32" t="str">
        <f ca="1">IF(ISBLANK(OFFSET(INDIRECT(ifpivot!$H$1),CELL("row",B279)-5,,)),"",OFFSET(INDIRECT(ifpivot!$H$1),CELL("row",B279)-5,,))</f>
        <v/>
      </c>
      <c r="C279" s="26" t="str">
        <f ca="1">IF(ISBLANK(OFFSET(INDIRECT(ifpivot!$H$1),CELL("row",B279)-5,,)),"", GETPIVOTDATA("Sum - IFLaunch",ifpivot!$A$1,"Week",OFFSET(INDIRECT(ifpivot!$H$1),CELL("row",B279)-5,,)))</f>
        <v/>
      </c>
      <c r="D279" s="26" t="str">
        <f ca="1">IF(ISBLANK(OFFSET(INDIRECT(ifpivot!$H$1),CELL("row",B279)-5,,)),"", GETPIVOTDATA("Sum - Fix",ifpivot!$A$1,"Week",OFFSET(INDIRECT(ifpivot!$H$1),CELL("row",B279)-5,,)))</f>
        <v/>
      </c>
    </row>
    <row r="280" spans="2:4" x14ac:dyDescent="0.2">
      <c r="B280" s="32" t="str">
        <f ca="1">IF(ISBLANK(OFFSET(INDIRECT(ifpivot!$H$1),CELL("row",B280)-5,,)),"",OFFSET(INDIRECT(ifpivot!$H$1),CELL("row",B280)-5,,))</f>
        <v/>
      </c>
      <c r="C280" s="26" t="str">
        <f ca="1">IF(ISBLANK(OFFSET(INDIRECT(ifpivot!$H$1),CELL("row",B280)-5,,)),"", GETPIVOTDATA("Sum - IFLaunch",ifpivot!$A$1,"Week",OFFSET(INDIRECT(ifpivot!$H$1),CELL("row",B280)-5,,)))</f>
        <v/>
      </c>
      <c r="D280" s="26" t="str">
        <f ca="1">IF(ISBLANK(OFFSET(INDIRECT(ifpivot!$H$1),CELL("row",B280)-5,,)),"", GETPIVOTDATA("Sum - Fix",ifpivot!$A$1,"Week",OFFSET(INDIRECT(ifpivot!$H$1),CELL("row",B280)-5,,)))</f>
        <v/>
      </c>
    </row>
    <row r="281" spans="2:4" x14ac:dyDescent="0.2">
      <c r="B281" s="32" t="str">
        <f ca="1">IF(ISBLANK(OFFSET(INDIRECT(ifpivot!$H$1),CELL("row",B281)-5,,)),"",OFFSET(INDIRECT(ifpivot!$H$1),CELL("row",B281)-5,,))</f>
        <v/>
      </c>
      <c r="C281" s="26" t="str">
        <f ca="1">IF(ISBLANK(OFFSET(INDIRECT(ifpivot!$H$1),CELL("row",B281)-5,,)),"", GETPIVOTDATA("Sum - IFLaunch",ifpivot!$A$1,"Week",OFFSET(INDIRECT(ifpivot!$H$1),CELL("row",B281)-5,,)))</f>
        <v/>
      </c>
      <c r="D281" s="26" t="str">
        <f ca="1">IF(ISBLANK(OFFSET(INDIRECT(ifpivot!$H$1),CELL("row",B281)-5,,)),"", GETPIVOTDATA("Sum - Fix",ifpivot!$A$1,"Week",OFFSET(INDIRECT(ifpivot!$H$1),CELL("row",B281)-5,,)))</f>
        <v/>
      </c>
    </row>
    <row r="282" spans="2:4" x14ac:dyDescent="0.2">
      <c r="B282" s="32" t="str">
        <f ca="1">IF(ISBLANK(OFFSET(INDIRECT(ifpivot!$H$1),CELL("row",B282)-5,,)),"",OFFSET(INDIRECT(ifpivot!$H$1),CELL("row",B282)-5,,))</f>
        <v/>
      </c>
      <c r="C282" s="26" t="str">
        <f ca="1">IF(ISBLANK(OFFSET(INDIRECT(ifpivot!$H$1),CELL("row",B282)-5,,)),"", GETPIVOTDATA("Sum - IFLaunch",ifpivot!$A$1,"Week",OFFSET(INDIRECT(ifpivot!$H$1),CELL("row",B282)-5,,)))</f>
        <v/>
      </c>
      <c r="D282" s="26" t="str">
        <f ca="1">IF(ISBLANK(OFFSET(INDIRECT(ifpivot!$H$1),CELL("row",B282)-5,,)),"", GETPIVOTDATA("Sum - Fix",ifpivot!$A$1,"Week",OFFSET(INDIRECT(ifpivot!$H$1),CELL("row",B282)-5,,)))</f>
        <v/>
      </c>
    </row>
    <row r="283" spans="2:4" x14ac:dyDescent="0.2">
      <c r="B283" s="32" t="str">
        <f ca="1">IF(ISBLANK(OFFSET(INDIRECT(ifpivot!$H$1),CELL("row",B283)-5,,)),"",OFFSET(INDIRECT(ifpivot!$H$1),CELL("row",B283)-5,,))</f>
        <v/>
      </c>
      <c r="C283" s="26" t="str">
        <f ca="1">IF(ISBLANK(OFFSET(INDIRECT(ifpivot!$H$1),CELL("row",B283)-5,,)),"", GETPIVOTDATA("Sum - IFLaunch",ifpivot!$A$1,"Week",OFFSET(INDIRECT(ifpivot!$H$1),CELL("row",B283)-5,,)))</f>
        <v/>
      </c>
      <c r="D283" s="26" t="str">
        <f ca="1">IF(ISBLANK(OFFSET(INDIRECT(ifpivot!$H$1),CELL("row",B283)-5,,)),"", GETPIVOTDATA("Sum - Fix",ifpivot!$A$1,"Week",OFFSET(INDIRECT(ifpivot!$H$1),CELL("row",B283)-5,,)))</f>
        <v/>
      </c>
    </row>
    <row r="284" spans="2:4" x14ac:dyDescent="0.2">
      <c r="B284" s="32" t="str">
        <f ca="1">IF(ISBLANK(OFFSET(INDIRECT(ifpivot!$H$1),CELL("row",B284)-5,,)),"",OFFSET(INDIRECT(ifpivot!$H$1),CELL("row",B284)-5,,))</f>
        <v/>
      </c>
      <c r="C284" s="26" t="str">
        <f ca="1">IF(ISBLANK(OFFSET(INDIRECT(ifpivot!$H$1),CELL("row",B284)-5,,)),"", GETPIVOTDATA("Sum - IFLaunch",ifpivot!$A$1,"Week",OFFSET(INDIRECT(ifpivot!$H$1),CELL("row",B284)-5,,)))</f>
        <v/>
      </c>
      <c r="D284" s="26" t="str">
        <f ca="1">IF(ISBLANK(OFFSET(INDIRECT(ifpivot!$H$1),CELL("row",B284)-5,,)),"", GETPIVOTDATA("Sum - Fix",ifpivot!$A$1,"Week",OFFSET(INDIRECT(ifpivot!$H$1),CELL("row",B284)-5,,)))</f>
        <v/>
      </c>
    </row>
    <row r="285" spans="2:4" x14ac:dyDescent="0.2">
      <c r="B285" s="32" t="str">
        <f ca="1">IF(ISBLANK(OFFSET(INDIRECT(ifpivot!$H$1),CELL("row",B285)-5,,)),"",OFFSET(INDIRECT(ifpivot!$H$1),CELL("row",B285)-5,,))</f>
        <v/>
      </c>
      <c r="C285" s="26" t="str">
        <f ca="1">IF(ISBLANK(OFFSET(INDIRECT(ifpivot!$H$1),CELL("row",B285)-5,,)),"", GETPIVOTDATA("Sum - IFLaunch",ifpivot!$A$1,"Week",OFFSET(INDIRECT(ifpivot!$H$1),CELL("row",B285)-5,,)))</f>
        <v/>
      </c>
      <c r="D285" s="26" t="str">
        <f ca="1">IF(ISBLANK(OFFSET(INDIRECT(ifpivot!$H$1),CELL("row",B285)-5,,)),"", GETPIVOTDATA("Sum - Fix",ifpivot!$A$1,"Week",OFFSET(INDIRECT(ifpivot!$H$1),CELL("row",B285)-5,,)))</f>
        <v/>
      </c>
    </row>
    <row r="286" spans="2:4" x14ac:dyDescent="0.2">
      <c r="B286" s="32" t="str">
        <f ca="1">IF(ISBLANK(OFFSET(INDIRECT(ifpivot!$H$1),CELL("row",B286)-5,,)),"",OFFSET(INDIRECT(ifpivot!$H$1),CELL("row",B286)-5,,))</f>
        <v/>
      </c>
      <c r="C286" s="26" t="str">
        <f ca="1">IF(ISBLANK(OFFSET(INDIRECT(ifpivot!$H$1),CELL("row",B286)-5,,)),"", GETPIVOTDATA("Sum - IFLaunch",ifpivot!$A$1,"Week",OFFSET(INDIRECT(ifpivot!$H$1),CELL("row",B286)-5,,)))</f>
        <v/>
      </c>
      <c r="D286" s="26" t="str">
        <f ca="1">IF(ISBLANK(OFFSET(INDIRECT(ifpivot!$H$1),CELL("row",B286)-5,,)),"", GETPIVOTDATA("Sum - Fix",ifpivot!$A$1,"Week",OFFSET(INDIRECT(ifpivot!$H$1),CELL("row",B286)-5,,)))</f>
        <v/>
      </c>
    </row>
    <row r="287" spans="2:4" x14ac:dyDescent="0.2">
      <c r="B287" s="32" t="str">
        <f ca="1">IF(ISBLANK(OFFSET(INDIRECT(ifpivot!$H$1),CELL("row",B287)-5,,)),"",OFFSET(INDIRECT(ifpivot!$H$1),CELL("row",B287)-5,,))</f>
        <v/>
      </c>
      <c r="C287" s="26" t="str">
        <f ca="1">IF(ISBLANK(OFFSET(INDIRECT(ifpivot!$H$1),CELL("row",B287)-5,,)),"", GETPIVOTDATA("Sum - IFLaunch",ifpivot!$A$1,"Week",OFFSET(INDIRECT(ifpivot!$H$1),CELL("row",B287)-5,,)))</f>
        <v/>
      </c>
      <c r="D287" s="26" t="str">
        <f ca="1">IF(ISBLANK(OFFSET(INDIRECT(ifpivot!$H$1),CELL("row",B287)-5,,)),"", GETPIVOTDATA("Sum - Fix",ifpivot!$A$1,"Week",OFFSET(INDIRECT(ifpivot!$H$1),CELL("row",B287)-5,,)))</f>
        <v/>
      </c>
    </row>
    <row r="288" spans="2:4" x14ac:dyDescent="0.2">
      <c r="B288" s="32" t="str">
        <f ca="1">IF(ISBLANK(OFFSET(INDIRECT(ifpivot!$H$1),CELL("row",B288)-5,,)),"",OFFSET(INDIRECT(ifpivot!$H$1),CELL("row",B288)-5,,))</f>
        <v/>
      </c>
      <c r="C288" s="26" t="str">
        <f ca="1">IF(ISBLANK(OFFSET(INDIRECT(ifpivot!$H$1),CELL("row",B288)-5,,)),"", GETPIVOTDATA("Sum - IFLaunch",ifpivot!$A$1,"Week",OFFSET(INDIRECT(ifpivot!$H$1),CELL("row",B288)-5,,)))</f>
        <v/>
      </c>
      <c r="D288" s="26" t="str">
        <f ca="1">IF(ISBLANK(OFFSET(INDIRECT(ifpivot!$H$1),CELL("row",B288)-5,,)),"", GETPIVOTDATA("Sum - Fix",ifpivot!$A$1,"Week",OFFSET(INDIRECT(ifpivot!$H$1),CELL("row",B288)-5,,)))</f>
        <v/>
      </c>
    </row>
    <row r="289" spans="2:4" x14ac:dyDescent="0.2">
      <c r="B289" s="32" t="str">
        <f ca="1">IF(ISBLANK(OFFSET(INDIRECT(ifpivot!$H$1),CELL("row",B289)-5,,)),"",OFFSET(INDIRECT(ifpivot!$H$1),CELL("row",B289)-5,,))</f>
        <v/>
      </c>
      <c r="C289" s="26" t="str">
        <f ca="1">IF(ISBLANK(OFFSET(INDIRECT(ifpivot!$H$1),CELL("row",B289)-5,,)),"", GETPIVOTDATA("Sum - IFLaunch",ifpivot!$A$1,"Week",OFFSET(INDIRECT(ifpivot!$H$1),CELL("row",B289)-5,,)))</f>
        <v/>
      </c>
      <c r="D289" s="26" t="str">
        <f ca="1">IF(ISBLANK(OFFSET(INDIRECT(ifpivot!$H$1),CELL("row",B289)-5,,)),"", GETPIVOTDATA("Sum - Fix",ifpivot!$A$1,"Week",OFFSET(INDIRECT(ifpivot!$H$1),CELL("row",B289)-5,,)))</f>
        <v/>
      </c>
    </row>
    <row r="290" spans="2:4" x14ac:dyDescent="0.2">
      <c r="B290" s="32" t="str">
        <f ca="1">IF(ISBLANK(OFFSET(INDIRECT(ifpivot!$H$1),CELL("row",B290)-5,,)),"",OFFSET(INDIRECT(ifpivot!$H$1),CELL("row",B290)-5,,))</f>
        <v/>
      </c>
      <c r="C290" s="26" t="str">
        <f ca="1">IF(ISBLANK(OFFSET(INDIRECT(ifpivot!$H$1),CELL("row",B290)-5,,)),"", GETPIVOTDATA("Sum - IFLaunch",ifpivot!$A$1,"Week",OFFSET(INDIRECT(ifpivot!$H$1),CELL("row",B290)-5,,)))</f>
        <v/>
      </c>
      <c r="D290" s="26" t="str">
        <f ca="1">IF(ISBLANK(OFFSET(INDIRECT(ifpivot!$H$1),CELL("row",B290)-5,,)),"", GETPIVOTDATA("Sum - Fix",ifpivot!$A$1,"Week",OFFSET(INDIRECT(ifpivot!$H$1),CELL("row",B290)-5,,)))</f>
        <v/>
      </c>
    </row>
    <row r="291" spans="2:4" x14ac:dyDescent="0.2">
      <c r="B291" s="32" t="str">
        <f ca="1">IF(ISBLANK(OFFSET(INDIRECT(ifpivot!$H$1),CELL("row",B291)-5,,)),"",OFFSET(INDIRECT(ifpivot!$H$1),CELL("row",B291)-5,,))</f>
        <v/>
      </c>
      <c r="C291" s="26" t="str">
        <f ca="1">IF(ISBLANK(OFFSET(INDIRECT(ifpivot!$H$1),CELL("row",B291)-5,,)),"", GETPIVOTDATA("Sum - IFLaunch",ifpivot!$A$1,"Week",OFFSET(INDIRECT(ifpivot!$H$1),CELL("row",B291)-5,,)))</f>
        <v/>
      </c>
      <c r="D291" s="26" t="str">
        <f ca="1">IF(ISBLANK(OFFSET(INDIRECT(ifpivot!$H$1),CELL("row",B291)-5,,)),"", GETPIVOTDATA("Sum - Fix",ifpivot!$A$1,"Week",OFFSET(INDIRECT(ifpivot!$H$1),CELL("row",B291)-5,,)))</f>
        <v/>
      </c>
    </row>
    <row r="292" spans="2:4" x14ac:dyDescent="0.2">
      <c r="B292" s="32" t="str">
        <f ca="1">IF(ISBLANK(OFFSET(INDIRECT(ifpivot!$H$1),CELL("row",B292)-5,,)),"",OFFSET(INDIRECT(ifpivot!$H$1),CELL("row",B292)-5,,))</f>
        <v/>
      </c>
      <c r="C292" s="26" t="str">
        <f ca="1">IF(ISBLANK(OFFSET(INDIRECT(ifpivot!$H$1),CELL("row",B292)-5,,)),"", GETPIVOTDATA("Sum - IFLaunch",ifpivot!$A$1,"Week",OFFSET(INDIRECT(ifpivot!$H$1),CELL("row",B292)-5,,)))</f>
        <v/>
      </c>
      <c r="D292" s="26" t="str">
        <f ca="1">IF(ISBLANK(OFFSET(INDIRECT(ifpivot!$H$1),CELL("row",B292)-5,,)),"", GETPIVOTDATA("Sum - Fix",ifpivot!$A$1,"Week",OFFSET(INDIRECT(ifpivot!$H$1),CELL("row",B292)-5,,)))</f>
        <v/>
      </c>
    </row>
    <row r="293" spans="2:4" x14ac:dyDescent="0.2">
      <c r="B293" s="32" t="str">
        <f ca="1">IF(ISBLANK(OFFSET(INDIRECT(ifpivot!$H$1),CELL("row",B293)-5,,)),"",OFFSET(INDIRECT(ifpivot!$H$1),CELL("row",B293)-5,,))</f>
        <v/>
      </c>
      <c r="C293" s="26" t="str">
        <f ca="1">IF(ISBLANK(OFFSET(INDIRECT(ifpivot!$H$1),CELL("row",B293)-5,,)),"", GETPIVOTDATA("Sum - IFLaunch",ifpivot!$A$1,"Week",OFFSET(INDIRECT(ifpivot!$H$1),CELL("row",B293)-5,,)))</f>
        <v/>
      </c>
      <c r="D293" s="26" t="str">
        <f ca="1">IF(ISBLANK(OFFSET(INDIRECT(ifpivot!$H$1),CELL("row",B293)-5,,)),"", GETPIVOTDATA("Sum - Fix",ifpivot!$A$1,"Week",OFFSET(INDIRECT(ifpivot!$H$1),CELL("row",B293)-5,,)))</f>
        <v/>
      </c>
    </row>
    <row r="294" spans="2:4" x14ac:dyDescent="0.2">
      <c r="B294" s="32" t="str">
        <f ca="1">IF(ISBLANK(OFFSET(INDIRECT(ifpivot!$H$1),CELL("row",B294)-5,,)),"",OFFSET(INDIRECT(ifpivot!$H$1),CELL("row",B294)-5,,))</f>
        <v/>
      </c>
      <c r="C294" s="26" t="str">
        <f ca="1">IF(ISBLANK(OFFSET(INDIRECT(ifpivot!$H$1),CELL("row",B294)-5,,)),"", GETPIVOTDATA("Sum - IFLaunch",ifpivot!$A$1,"Week",OFFSET(INDIRECT(ifpivot!$H$1),CELL("row",B294)-5,,)))</f>
        <v/>
      </c>
      <c r="D294" s="26" t="str">
        <f ca="1">IF(ISBLANK(OFFSET(INDIRECT(ifpivot!$H$1),CELL("row",B294)-5,,)),"", GETPIVOTDATA("Sum - Fix",ifpivot!$A$1,"Week",OFFSET(INDIRECT(ifpivot!$H$1),CELL("row",B294)-5,,)))</f>
        <v/>
      </c>
    </row>
    <row r="295" spans="2:4" x14ac:dyDescent="0.2">
      <c r="B295" s="32" t="str">
        <f ca="1">IF(ISBLANK(OFFSET(INDIRECT(ifpivot!$H$1),CELL("row",B295)-5,,)),"",OFFSET(INDIRECT(ifpivot!$H$1),CELL("row",B295)-5,,))</f>
        <v/>
      </c>
      <c r="C295" s="26" t="str">
        <f ca="1">IF(ISBLANK(OFFSET(INDIRECT(ifpivot!$H$1),CELL("row",B295)-5,,)),"", GETPIVOTDATA("Sum - IFLaunch",ifpivot!$A$1,"Week",OFFSET(INDIRECT(ifpivot!$H$1),CELL("row",B295)-5,,)))</f>
        <v/>
      </c>
      <c r="D295" s="26" t="str">
        <f ca="1">IF(ISBLANK(OFFSET(INDIRECT(ifpivot!$H$1),CELL("row",B295)-5,,)),"", GETPIVOTDATA("Sum - Fix",ifpivot!$A$1,"Week",OFFSET(INDIRECT(ifpivot!$H$1),CELL("row",B295)-5,,)))</f>
        <v/>
      </c>
    </row>
    <row r="296" spans="2:4" x14ac:dyDescent="0.2">
      <c r="B296" s="32" t="str">
        <f ca="1">IF(ISBLANK(OFFSET(INDIRECT(ifpivot!$H$1),CELL("row",B296)-5,,)),"",OFFSET(INDIRECT(ifpivot!$H$1),CELL("row",B296)-5,,))</f>
        <v/>
      </c>
      <c r="C296" s="26" t="str">
        <f ca="1">IF(ISBLANK(OFFSET(INDIRECT(ifpivot!$H$1),CELL("row",B296)-5,,)),"", GETPIVOTDATA("Sum - IFLaunch",ifpivot!$A$1,"Week",OFFSET(INDIRECT(ifpivot!$H$1),CELL("row",B296)-5,,)))</f>
        <v/>
      </c>
      <c r="D296" s="26" t="str">
        <f ca="1">IF(ISBLANK(OFFSET(INDIRECT(ifpivot!$H$1),CELL("row",B296)-5,,)),"", GETPIVOTDATA("Sum - Fix",ifpivot!$A$1,"Week",OFFSET(INDIRECT(ifpivot!$H$1),CELL("row",B296)-5,,)))</f>
        <v/>
      </c>
    </row>
    <row r="297" spans="2:4" x14ac:dyDescent="0.2">
      <c r="B297" s="32" t="str">
        <f ca="1">IF(ISBLANK(OFFSET(INDIRECT(ifpivot!$H$1),CELL("row",B297)-5,,)),"",OFFSET(INDIRECT(ifpivot!$H$1),CELL("row",B297)-5,,))</f>
        <v/>
      </c>
      <c r="C297" s="26" t="str">
        <f ca="1">IF(ISBLANK(OFFSET(INDIRECT(ifpivot!$H$1),CELL("row",B297)-5,,)),"", GETPIVOTDATA("Sum - IFLaunch",ifpivot!$A$1,"Week",OFFSET(INDIRECT(ifpivot!$H$1),CELL("row",B297)-5,,)))</f>
        <v/>
      </c>
      <c r="D297" s="26" t="str">
        <f ca="1">IF(ISBLANK(OFFSET(INDIRECT(ifpivot!$H$1),CELL("row",B297)-5,,)),"", GETPIVOTDATA("Sum - Fix",ifpivot!$A$1,"Week",OFFSET(INDIRECT(ifpivot!$H$1),CELL("row",B297)-5,,)))</f>
        <v/>
      </c>
    </row>
    <row r="298" spans="2:4" x14ac:dyDescent="0.2">
      <c r="B298" s="32" t="str">
        <f ca="1">IF(ISBLANK(OFFSET(INDIRECT(ifpivot!$H$1),CELL("row",B298)-5,,)),"",OFFSET(INDIRECT(ifpivot!$H$1),CELL("row",B298)-5,,))</f>
        <v/>
      </c>
      <c r="C298" s="26" t="str">
        <f ca="1">IF(ISBLANK(OFFSET(INDIRECT(ifpivot!$H$1),CELL("row",B298)-5,,)),"", GETPIVOTDATA("Sum - IFLaunch",ifpivot!$A$1,"Week",OFFSET(INDIRECT(ifpivot!$H$1),CELL("row",B298)-5,,)))</f>
        <v/>
      </c>
      <c r="D298" s="26" t="str">
        <f ca="1">IF(ISBLANK(OFFSET(INDIRECT(ifpivot!$H$1),CELL("row",B298)-5,,)),"", GETPIVOTDATA("Sum - Fix",ifpivot!$A$1,"Week",OFFSET(INDIRECT(ifpivot!$H$1),CELL("row",B298)-5,,)))</f>
        <v/>
      </c>
    </row>
    <row r="299" spans="2:4" x14ac:dyDescent="0.2">
      <c r="B299" s="32" t="str">
        <f ca="1">IF(ISBLANK(OFFSET(INDIRECT(ifpivot!$H$1),CELL("row",B299)-5,,)),"",OFFSET(INDIRECT(ifpivot!$H$1),CELL("row",B299)-5,,))</f>
        <v/>
      </c>
      <c r="C299" s="26" t="str">
        <f ca="1">IF(ISBLANK(OFFSET(INDIRECT(ifpivot!$H$1),CELL("row",B299)-5,,)),"", GETPIVOTDATA("Sum - IFLaunch",ifpivot!$A$1,"Week",OFFSET(INDIRECT(ifpivot!$H$1),CELL("row",B299)-5,,)))</f>
        <v/>
      </c>
      <c r="D299" s="26" t="str">
        <f ca="1">IF(ISBLANK(OFFSET(INDIRECT(ifpivot!$H$1),CELL("row",B299)-5,,)),"", GETPIVOTDATA("Sum - Fix",ifpivot!$A$1,"Week",OFFSET(INDIRECT(ifpivot!$H$1),CELL("row",B299)-5,,)))</f>
        <v/>
      </c>
    </row>
    <row r="300" spans="2:4" x14ac:dyDescent="0.2">
      <c r="B300" s="32" t="str">
        <f ca="1">IF(ISBLANK(OFFSET(INDIRECT(ifpivot!$H$1),CELL("row",B300)-5,,)),"",OFFSET(INDIRECT(ifpivot!$H$1),CELL("row",B300)-5,,))</f>
        <v/>
      </c>
      <c r="C300" s="26" t="str">
        <f ca="1">IF(ISBLANK(OFFSET(INDIRECT(ifpivot!$H$1),CELL("row",B300)-5,,)),"", GETPIVOTDATA("Sum - IFLaunch",ifpivot!$A$1,"Week",OFFSET(INDIRECT(ifpivot!$H$1),CELL("row",B300)-5,,)))</f>
        <v/>
      </c>
      <c r="D300" s="26" t="str">
        <f ca="1">IF(ISBLANK(OFFSET(INDIRECT(ifpivot!$H$1),CELL("row",B300)-5,,)),"", GETPIVOTDATA("Sum - Fix",ifpivot!$A$1,"Week",OFFSET(INDIRECT(ifpivot!$H$1),CELL("row",B300)-5,,)))</f>
        <v/>
      </c>
    </row>
    <row r="301" spans="2:4" x14ac:dyDescent="0.2">
      <c r="B301" s="32" t="str">
        <f ca="1">IF(ISBLANK(OFFSET(INDIRECT(ifpivot!$H$1),CELL("row",B301)-5,,)),"",OFFSET(INDIRECT(ifpivot!$H$1),CELL("row",B301)-5,,))</f>
        <v/>
      </c>
      <c r="C301" s="26" t="str">
        <f ca="1">IF(ISBLANK(OFFSET(INDIRECT(ifpivot!$H$1),CELL("row",B301)-5,,)),"", GETPIVOTDATA("Sum - IFLaunch",ifpivot!$A$1,"Week",OFFSET(INDIRECT(ifpivot!$H$1),CELL("row",B301)-5,,)))</f>
        <v/>
      </c>
      <c r="D301" s="26" t="str">
        <f ca="1">IF(ISBLANK(OFFSET(INDIRECT(ifpivot!$H$1),CELL("row",B301)-5,,)),"", GETPIVOTDATA("Sum - Fix",ifpivot!$A$1,"Week",OFFSET(INDIRECT(ifpivot!$H$1),CELL("row",B301)-5,,)))</f>
        <v/>
      </c>
    </row>
    <row r="302" spans="2:4" x14ac:dyDescent="0.2">
      <c r="B302" s="32" t="str">
        <f ca="1">IF(ISBLANK(OFFSET(INDIRECT(ifpivot!$H$1),CELL("row",B302)-5,,)),"",OFFSET(INDIRECT(ifpivot!$H$1),CELL("row",B302)-5,,))</f>
        <v/>
      </c>
      <c r="C302" s="26" t="str">
        <f ca="1">IF(ISBLANK(OFFSET(INDIRECT(ifpivot!$H$1),CELL("row",B302)-5,,)),"", GETPIVOTDATA("Sum - IFLaunch",ifpivot!$A$1,"Week",OFFSET(INDIRECT(ifpivot!$H$1),CELL("row",B302)-5,,)))</f>
        <v/>
      </c>
      <c r="D302" s="26" t="str">
        <f ca="1">IF(ISBLANK(OFFSET(INDIRECT(ifpivot!$H$1),CELL("row",B302)-5,,)),"", GETPIVOTDATA("Sum - Fix",ifpivot!$A$1,"Week",OFFSET(INDIRECT(ifpivot!$H$1),CELL("row",B302)-5,,)))</f>
        <v/>
      </c>
    </row>
    <row r="303" spans="2:4" x14ac:dyDescent="0.2">
      <c r="B303" s="32" t="str">
        <f ca="1">IF(ISBLANK(OFFSET(INDIRECT(ifpivot!$H$1),CELL("row",B303)-5,,)),"",OFFSET(INDIRECT(ifpivot!$H$1),CELL("row",B303)-5,,))</f>
        <v/>
      </c>
      <c r="C303" s="26" t="str">
        <f ca="1">IF(ISBLANK(OFFSET(INDIRECT(ifpivot!$H$1),CELL("row",B303)-5,,)),"", GETPIVOTDATA("Sum - IFLaunch",ifpivot!$A$1,"Week",OFFSET(INDIRECT(ifpivot!$H$1),CELL("row",B303)-5,,)))</f>
        <v/>
      </c>
      <c r="D303" s="26" t="str">
        <f ca="1">IF(ISBLANK(OFFSET(INDIRECT(ifpivot!$H$1),CELL("row",B303)-5,,)),"", GETPIVOTDATA("Sum - Fix",ifpivot!$A$1,"Week",OFFSET(INDIRECT(ifpivot!$H$1),CELL("row",B303)-5,,)))</f>
        <v/>
      </c>
    </row>
    <row r="304" spans="2:4" x14ac:dyDescent="0.2">
      <c r="B304" s="32" t="str">
        <f ca="1">IF(ISBLANK(OFFSET(INDIRECT(ifpivot!$H$1),CELL("row",B304)-5,,)),"",OFFSET(INDIRECT(ifpivot!$H$1),CELL("row",B304)-5,,))</f>
        <v/>
      </c>
      <c r="C304" s="26" t="str">
        <f ca="1">IF(ISBLANK(OFFSET(INDIRECT(ifpivot!$H$1),CELL("row",B304)-5,,)),"", GETPIVOTDATA("Sum - IFLaunch",ifpivot!$A$1,"Week",OFFSET(INDIRECT(ifpivot!$H$1),CELL("row",B304)-5,,)))</f>
        <v/>
      </c>
      <c r="D304" s="26" t="str">
        <f ca="1">IF(ISBLANK(OFFSET(INDIRECT(ifpivot!$H$1),CELL("row",B304)-5,,)),"", GETPIVOTDATA("Sum - Fix",ifpivot!$A$1,"Week",OFFSET(INDIRECT(ifpivot!$H$1),CELL("row",B304)-5,,)))</f>
        <v/>
      </c>
    </row>
    <row r="305" spans="2:4" x14ac:dyDescent="0.2">
      <c r="B305" s="32" t="str">
        <f ca="1">IF(ISBLANK(OFFSET(INDIRECT(ifpivot!$H$1),CELL("row",B305)-5,,)),"",OFFSET(INDIRECT(ifpivot!$H$1),CELL("row",B305)-5,,))</f>
        <v/>
      </c>
      <c r="C305" s="26" t="str">
        <f ca="1">IF(ISBLANK(OFFSET(INDIRECT(ifpivot!$H$1),CELL("row",B305)-5,,)),"", GETPIVOTDATA("Sum - IFLaunch",ifpivot!$A$1,"Week",OFFSET(INDIRECT(ifpivot!$H$1),CELL("row",B305)-5,,)))</f>
        <v/>
      </c>
      <c r="D305" s="26" t="str">
        <f ca="1">IF(ISBLANK(OFFSET(INDIRECT(ifpivot!$H$1),CELL("row",B305)-5,,)),"", GETPIVOTDATA("Sum - Fix",ifpivot!$A$1,"Week",OFFSET(INDIRECT(ifpivot!$H$1),CELL("row",B305)-5,,)))</f>
        <v/>
      </c>
    </row>
    <row r="306" spans="2:4" x14ac:dyDescent="0.2">
      <c r="B306" s="32" t="str">
        <f ca="1">IF(ISBLANK(OFFSET(INDIRECT(ifpivot!$H$1),CELL("row",B306)-5,,)),"",OFFSET(INDIRECT(ifpivot!$H$1),CELL("row",B306)-5,,))</f>
        <v/>
      </c>
      <c r="C306" s="26" t="str">
        <f ca="1">IF(ISBLANK(OFFSET(INDIRECT(ifpivot!$H$1),CELL("row",B306)-5,,)),"", GETPIVOTDATA("Sum - IFLaunch",ifpivot!$A$1,"Week",OFFSET(INDIRECT(ifpivot!$H$1),CELL("row",B306)-5,,)))</f>
        <v/>
      </c>
      <c r="D306" s="26" t="str">
        <f ca="1">IF(ISBLANK(OFFSET(INDIRECT(ifpivot!$H$1),CELL("row",B306)-5,,)),"", GETPIVOTDATA("Sum - Fix",ifpivot!$A$1,"Week",OFFSET(INDIRECT(ifpivot!$H$1),CELL("row",B306)-5,,)))</f>
        <v/>
      </c>
    </row>
    <row r="307" spans="2:4" x14ac:dyDescent="0.2">
      <c r="B307" s="32" t="str">
        <f ca="1">IF(ISBLANK(OFFSET(INDIRECT(ifpivot!$H$1),CELL("row",B307)-5,,)),"",OFFSET(INDIRECT(ifpivot!$H$1),CELL("row",B307)-5,,))</f>
        <v/>
      </c>
      <c r="C307" s="26" t="str">
        <f ca="1">IF(ISBLANK(OFFSET(INDIRECT(ifpivot!$H$1),CELL("row",B307)-5,,)),"", GETPIVOTDATA("Sum - IFLaunch",ifpivot!$A$1,"Week",OFFSET(INDIRECT(ifpivot!$H$1),CELL("row",B307)-5,,)))</f>
        <v/>
      </c>
      <c r="D307" s="26" t="str">
        <f ca="1">IF(ISBLANK(OFFSET(INDIRECT(ifpivot!$H$1),CELL("row",B307)-5,,)),"", GETPIVOTDATA("Sum - Fix",ifpivot!$A$1,"Week",OFFSET(INDIRECT(ifpivot!$H$1),CELL("row",B307)-5,,)))</f>
        <v/>
      </c>
    </row>
    <row r="308" spans="2:4" x14ac:dyDescent="0.2">
      <c r="B308" s="32" t="str">
        <f ca="1">IF(ISBLANK(OFFSET(INDIRECT(ifpivot!$H$1),CELL("row",B308)-5,,)),"",OFFSET(INDIRECT(ifpivot!$H$1),CELL("row",B308)-5,,))</f>
        <v/>
      </c>
      <c r="C308" s="26" t="str">
        <f ca="1">IF(ISBLANK(OFFSET(INDIRECT(ifpivot!$H$1),CELL("row",B308)-5,,)),"", GETPIVOTDATA("Sum - IFLaunch",ifpivot!$A$1,"Week",OFFSET(INDIRECT(ifpivot!$H$1),CELL("row",B308)-5,,)))</f>
        <v/>
      </c>
      <c r="D308" s="26" t="str">
        <f ca="1">IF(ISBLANK(OFFSET(INDIRECT(ifpivot!$H$1),CELL("row",B308)-5,,)),"", GETPIVOTDATA("Sum - Fix",ifpivot!$A$1,"Week",OFFSET(INDIRECT(ifpivot!$H$1),CELL("row",B308)-5,,)))</f>
        <v/>
      </c>
    </row>
    <row r="309" spans="2:4" x14ac:dyDescent="0.2">
      <c r="B309" s="32" t="str">
        <f ca="1">IF(ISBLANK(OFFSET(INDIRECT(ifpivot!$H$1),CELL("row",B309)-5,,)),"",OFFSET(INDIRECT(ifpivot!$H$1),CELL("row",B309)-5,,))</f>
        <v/>
      </c>
      <c r="C309" s="26" t="str">
        <f ca="1">IF(ISBLANK(OFFSET(INDIRECT(ifpivot!$H$1),CELL("row",B309)-5,,)),"", GETPIVOTDATA("Sum - IFLaunch",ifpivot!$A$1,"Week",OFFSET(INDIRECT(ifpivot!$H$1),CELL("row",B309)-5,,)))</f>
        <v/>
      </c>
      <c r="D309" s="26" t="str">
        <f ca="1">IF(ISBLANK(OFFSET(INDIRECT(ifpivot!$H$1),CELL("row",B309)-5,,)),"", GETPIVOTDATA("Sum - Fix",ifpivot!$A$1,"Week",OFFSET(INDIRECT(ifpivot!$H$1),CELL("row",B309)-5,,)))</f>
        <v/>
      </c>
    </row>
    <row r="310" spans="2:4" x14ac:dyDescent="0.2">
      <c r="B310" s="32" t="str">
        <f ca="1">IF(ISBLANK(OFFSET(INDIRECT(ifpivot!$H$1),CELL("row",B310)-5,,)),"",OFFSET(INDIRECT(ifpivot!$H$1),CELL("row",B310)-5,,))</f>
        <v/>
      </c>
      <c r="C310" s="26" t="str">
        <f ca="1">IF(ISBLANK(OFFSET(INDIRECT(ifpivot!$H$1),CELL("row",B310)-5,,)),"", GETPIVOTDATA("Sum - IFLaunch",ifpivot!$A$1,"Week",OFFSET(INDIRECT(ifpivot!$H$1),CELL("row",B310)-5,,)))</f>
        <v/>
      </c>
      <c r="D310" s="26" t="str">
        <f ca="1">IF(ISBLANK(OFFSET(INDIRECT(ifpivot!$H$1),CELL("row",B310)-5,,)),"", GETPIVOTDATA("Sum - Fix",ifpivot!$A$1,"Week",OFFSET(INDIRECT(ifpivot!$H$1),CELL("row",B310)-5,,)))</f>
        <v/>
      </c>
    </row>
    <row r="311" spans="2:4" x14ac:dyDescent="0.2">
      <c r="B311" s="32" t="str">
        <f ca="1">IF(ISBLANK(OFFSET(INDIRECT(ifpivot!$H$1),CELL("row",B311)-5,,)),"",OFFSET(INDIRECT(ifpivot!$H$1),CELL("row",B311)-5,,))</f>
        <v/>
      </c>
      <c r="C311" s="26" t="str">
        <f ca="1">IF(ISBLANK(OFFSET(INDIRECT(ifpivot!$H$1),CELL("row",B311)-5,,)),"", GETPIVOTDATA("Sum - IFLaunch",ifpivot!$A$1,"Week",OFFSET(INDIRECT(ifpivot!$H$1),CELL("row",B311)-5,,)))</f>
        <v/>
      </c>
      <c r="D311" s="26" t="str">
        <f ca="1">IF(ISBLANK(OFFSET(INDIRECT(ifpivot!$H$1),CELL("row",B311)-5,,)),"", GETPIVOTDATA("Sum - Fix",ifpivot!$A$1,"Week",OFFSET(INDIRECT(ifpivot!$H$1),CELL("row",B311)-5,,)))</f>
        <v/>
      </c>
    </row>
    <row r="312" spans="2:4" x14ac:dyDescent="0.2">
      <c r="B312" s="32" t="str">
        <f ca="1">IF(ISBLANK(OFFSET(INDIRECT(ifpivot!$H$1),CELL("row",B312)-5,,)),"",OFFSET(INDIRECT(ifpivot!$H$1),CELL("row",B312)-5,,))</f>
        <v/>
      </c>
      <c r="C312" s="26" t="str">
        <f ca="1">IF(ISBLANK(OFFSET(INDIRECT(ifpivot!$H$1),CELL("row",B312)-5,,)),"", GETPIVOTDATA("Sum - IFLaunch",ifpivot!$A$1,"Week",OFFSET(INDIRECT(ifpivot!$H$1),CELL("row",B312)-5,,)))</f>
        <v/>
      </c>
      <c r="D312" s="26" t="str">
        <f ca="1">IF(ISBLANK(OFFSET(INDIRECT(ifpivot!$H$1),CELL("row",B312)-5,,)),"", GETPIVOTDATA("Sum - Fix",ifpivot!$A$1,"Week",OFFSET(INDIRECT(ifpivot!$H$1),CELL("row",B312)-5,,)))</f>
        <v/>
      </c>
    </row>
    <row r="313" spans="2:4" x14ac:dyDescent="0.2">
      <c r="B313" s="32" t="str">
        <f ca="1">IF(ISBLANK(OFFSET(INDIRECT(ifpivot!$H$1),CELL("row",B313)-5,,)),"",OFFSET(INDIRECT(ifpivot!$H$1),CELL("row",B313)-5,,))</f>
        <v/>
      </c>
      <c r="C313" s="26" t="str">
        <f ca="1">IF(ISBLANK(OFFSET(INDIRECT(ifpivot!$H$1),CELL("row",B313)-5,,)),"", GETPIVOTDATA("Sum - IFLaunch",ifpivot!$A$1,"Week",OFFSET(INDIRECT(ifpivot!$H$1),CELL("row",B313)-5,,)))</f>
        <v/>
      </c>
      <c r="D313" s="26" t="str">
        <f ca="1">IF(ISBLANK(OFFSET(INDIRECT(ifpivot!$H$1),CELL("row",B313)-5,,)),"", GETPIVOTDATA("Sum - Fix",ifpivot!$A$1,"Week",OFFSET(INDIRECT(ifpivot!$H$1),CELL("row",B313)-5,,)))</f>
        <v/>
      </c>
    </row>
    <row r="314" spans="2:4" x14ac:dyDescent="0.2">
      <c r="B314" s="32" t="str">
        <f ca="1">IF(ISBLANK(OFFSET(INDIRECT(ifpivot!$H$1),CELL("row",B314)-5,,)),"",OFFSET(INDIRECT(ifpivot!$H$1),CELL("row",B314)-5,,))</f>
        <v/>
      </c>
      <c r="C314" s="26" t="str">
        <f ca="1">IF(ISBLANK(OFFSET(INDIRECT(ifpivot!$H$1),CELL("row",B314)-5,,)),"", GETPIVOTDATA("Sum - IFLaunch",ifpivot!$A$1,"Week",OFFSET(INDIRECT(ifpivot!$H$1),CELL("row",B314)-5,,)))</f>
        <v/>
      </c>
      <c r="D314" s="26" t="str">
        <f ca="1">IF(ISBLANK(OFFSET(INDIRECT(ifpivot!$H$1),CELL("row",B314)-5,,)),"", GETPIVOTDATA("Sum - Fix",ifpivot!$A$1,"Week",OFFSET(INDIRECT(ifpivot!$H$1),CELL("row",B314)-5,,)))</f>
        <v/>
      </c>
    </row>
    <row r="315" spans="2:4" x14ac:dyDescent="0.2">
      <c r="B315" s="32" t="str">
        <f ca="1">IF(ISBLANK(OFFSET(INDIRECT(ifpivot!$H$1),CELL("row",B315)-5,,)),"",OFFSET(INDIRECT(ifpivot!$H$1),CELL("row",B315)-5,,))</f>
        <v/>
      </c>
      <c r="C315" s="26" t="str">
        <f ca="1">IF(ISBLANK(OFFSET(INDIRECT(ifpivot!$H$1),CELL("row",B315)-5,,)),"", GETPIVOTDATA("Sum - IFLaunch",ifpivot!$A$1,"Week",OFFSET(INDIRECT(ifpivot!$H$1),CELL("row",B315)-5,,)))</f>
        <v/>
      </c>
      <c r="D315" s="26" t="str">
        <f ca="1">IF(ISBLANK(OFFSET(INDIRECT(ifpivot!$H$1),CELL("row",B315)-5,,)),"", GETPIVOTDATA("Sum - Fix",ifpivot!$A$1,"Week",OFFSET(INDIRECT(ifpivot!$H$1),CELL("row",B315)-5,,)))</f>
        <v/>
      </c>
    </row>
    <row r="316" spans="2:4" x14ac:dyDescent="0.2">
      <c r="B316" s="32" t="str">
        <f ca="1">IF(ISBLANK(OFFSET(INDIRECT(ifpivot!$H$1),CELL("row",B316)-5,,)),"",OFFSET(INDIRECT(ifpivot!$H$1),CELL("row",B316)-5,,))</f>
        <v/>
      </c>
      <c r="C316" s="26" t="str">
        <f ca="1">IF(ISBLANK(OFFSET(INDIRECT(ifpivot!$H$1),CELL("row",B316)-5,,)),"", GETPIVOTDATA("Sum - IFLaunch",ifpivot!$A$1,"Week",OFFSET(INDIRECT(ifpivot!$H$1),CELL("row",B316)-5,,)))</f>
        <v/>
      </c>
      <c r="D316" s="26" t="str">
        <f ca="1">IF(ISBLANK(OFFSET(INDIRECT(ifpivot!$H$1),CELL("row",B316)-5,,)),"", GETPIVOTDATA("Sum - Fix",ifpivot!$A$1,"Week",OFFSET(INDIRECT(ifpivot!$H$1),CELL("row",B316)-5,,)))</f>
        <v/>
      </c>
    </row>
    <row r="317" spans="2:4" x14ac:dyDescent="0.2">
      <c r="B317" s="32" t="str">
        <f ca="1">IF(ISBLANK(OFFSET(INDIRECT(ifpivot!$H$1),CELL("row",B317)-5,,)),"",OFFSET(INDIRECT(ifpivot!$H$1),CELL("row",B317)-5,,))</f>
        <v/>
      </c>
      <c r="C317" s="26" t="str">
        <f ca="1">IF(ISBLANK(OFFSET(INDIRECT(ifpivot!$H$1),CELL("row",B317)-5,,)),"", GETPIVOTDATA("Sum - IFLaunch",ifpivot!$A$1,"Week",OFFSET(INDIRECT(ifpivot!$H$1),CELL("row",B317)-5,,)))</f>
        <v/>
      </c>
      <c r="D317" s="26" t="str">
        <f ca="1">IF(ISBLANK(OFFSET(INDIRECT(ifpivot!$H$1),CELL("row",B317)-5,,)),"", GETPIVOTDATA("Sum - Fix",ifpivot!$A$1,"Week",OFFSET(INDIRECT(ifpivot!$H$1),CELL("row",B317)-5,,)))</f>
        <v/>
      </c>
    </row>
    <row r="318" spans="2:4" x14ac:dyDescent="0.2">
      <c r="B318" s="32" t="str">
        <f ca="1">IF(ISBLANK(OFFSET(INDIRECT(ifpivot!$H$1),CELL("row",B318)-5,,)),"",OFFSET(INDIRECT(ifpivot!$H$1),CELL("row",B318)-5,,))</f>
        <v/>
      </c>
      <c r="C318" s="26" t="str">
        <f ca="1">IF(ISBLANK(OFFSET(INDIRECT(ifpivot!$H$1),CELL("row",B318)-5,,)),"", GETPIVOTDATA("Sum - IFLaunch",ifpivot!$A$1,"Week",OFFSET(INDIRECT(ifpivot!$H$1),CELL("row",B318)-5,,)))</f>
        <v/>
      </c>
      <c r="D318" s="26" t="str">
        <f ca="1">IF(ISBLANK(OFFSET(INDIRECT(ifpivot!$H$1),CELL("row",B318)-5,,)),"", GETPIVOTDATA("Sum - Fix",ifpivot!$A$1,"Week",OFFSET(INDIRECT(ifpivot!$H$1),CELL("row",B318)-5,,)))</f>
        <v/>
      </c>
    </row>
    <row r="319" spans="2:4" x14ac:dyDescent="0.2">
      <c r="B319" s="32" t="str">
        <f ca="1">IF(ISBLANK(OFFSET(INDIRECT(ifpivot!$H$1),CELL("row",B319)-5,,)),"",OFFSET(INDIRECT(ifpivot!$H$1),CELL("row",B319)-5,,))</f>
        <v/>
      </c>
      <c r="C319" s="26" t="str">
        <f ca="1">IF(ISBLANK(OFFSET(INDIRECT(ifpivot!$H$1),CELL("row",B319)-5,,)),"", GETPIVOTDATA("Sum - IFLaunch",ifpivot!$A$1,"Week",OFFSET(INDIRECT(ifpivot!$H$1),CELL("row",B319)-5,,)))</f>
        <v/>
      </c>
      <c r="D319" s="26" t="str">
        <f ca="1">IF(ISBLANK(OFFSET(INDIRECT(ifpivot!$H$1),CELL("row",B319)-5,,)),"", GETPIVOTDATA("Sum - Fix",ifpivot!$A$1,"Week",OFFSET(INDIRECT(ifpivot!$H$1),CELL("row",B319)-5,,)))</f>
        <v/>
      </c>
    </row>
    <row r="320" spans="2:4" x14ac:dyDescent="0.2">
      <c r="B320" s="32" t="str">
        <f ca="1">IF(ISBLANK(OFFSET(INDIRECT(ifpivot!$H$1),CELL("row",B320)-5,,)),"",OFFSET(INDIRECT(ifpivot!$H$1),CELL("row",B320)-5,,))</f>
        <v/>
      </c>
      <c r="C320" s="26" t="str">
        <f ca="1">IF(ISBLANK(OFFSET(INDIRECT(ifpivot!$H$1),CELL("row",B320)-5,,)),"", GETPIVOTDATA("Sum - IFLaunch",ifpivot!$A$1,"Week",OFFSET(INDIRECT(ifpivot!$H$1),CELL("row",B320)-5,,)))</f>
        <v/>
      </c>
      <c r="D320" s="26" t="str">
        <f ca="1">IF(ISBLANK(OFFSET(INDIRECT(ifpivot!$H$1),CELL("row",B320)-5,,)),"", GETPIVOTDATA("Sum - Fix",ifpivot!$A$1,"Week",OFFSET(INDIRECT(ifpivot!$H$1),CELL("row",B320)-5,,)))</f>
        <v/>
      </c>
    </row>
    <row r="321" spans="2:4" x14ac:dyDescent="0.2">
      <c r="B321" s="32" t="str">
        <f ca="1">IF(ISBLANK(OFFSET(INDIRECT(ifpivot!$H$1),CELL("row",B321)-5,,)),"",OFFSET(INDIRECT(ifpivot!$H$1),CELL("row",B321)-5,,))</f>
        <v/>
      </c>
      <c r="C321" s="26" t="str">
        <f ca="1">IF(ISBLANK(OFFSET(INDIRECT(ifpivot!$H$1),CELL("row",B321)-5,,)),"", GETPIVOTDATA("Sum - IFLaunch",ifpivot!$A$1,"Week",OFFSET(INDIRECT(ifpivot!$H$1),CELL("row",B321)-5,,)))</f>
        <v/>
      </c>
      <c r="D321" s="26" t="str">
        <f ca="1">IF(ISBLANK(OFFSET(INDIRECT(ifpivot!$H$1),CELL("row",B321)-5,,)),"", GETPIVOTDATA("Sum - Fix",ifpivot!$A$1,"Week",OFFSET(INDIRECT(ifpivot!$H$1),CELL("row",B321)-5,,)))</f>
        <v/>
      </c>
    </row>
    <row r="322" spans="2:4" x14ac:dyDescent="0.2">
      <c r="B322" s="32" t="str">
        <f ca="1">IF(ISBLANK(OFFSET(INDIRECT(ifpivot!$H$1),CELL("row",B322)-5,,)),"",OFFSET(INDIRECT(ifpivot!$H$1),CELL("row",B322)-5,,))</f>
        <v/>
      </c>
      <c r="C322" s="26" t="str">
        <f ca="1">IF(ISBLANK(OFFSET(INDIRECT(ifpivot!$H$1),CELL("row",B322)-5,,)),"", GETPIVOTDATA("Sum - IFLaunch",ifpivot!$A$1,"Week",OFFSET(INDIRECT(ifpivot!$H$1),CELL("row",B322)-5,,)))</f>
        <v/>
      </c>
      <c r="D322" s="26" t="str">
        <f ca="1">IF(ISBLANK(OFFSET(INDIRECT(ifpivot!$H$1),CELL("row",B322)-5,,)),"", GETPIVOTDATA("Sum - Fix",ifpivot!$A$1,"Week",OFFSET(INDIRECT(ifpivot!$H$1),CELL("row",B322)-5,,)))</f>
        <v/>
      </c>
    </row>
    <row r="323" spans="2:4" x14ac:dyDescent="0.2">
      <c r="B323" s="32" t="str">
        <f ca="1">IF(ISBLANK(OFFSET(INDIRECT(ifpivot!$H$1),CELL("row",B323)-5,,)),"",OFFSET(INDIRECT(ifpivot!$H$1),CELL("row",B323)-5,,))</f>
        <v/>
      </c>
      <c r="C323" s="26" t="str">
        <f ca="1">IF(ISBLANK(OFFSET(INDIRECT(ifpivot!$H$1),CELL("row",B323)-5,,)),"", GETPIVOTDATA("Sum - IFLaunch",ifpivot!$A$1,"Week",OFFSET(INDIRECT(ifpivot!$H$1),CELL("row",B323)-5,,)))</f>
        <v/>
      </c>
      <c r="D323" s="26" t="str">
        <f ca="1">IF(ISBLANK(OFFSET(INDIRECT(ifpivot!$H$1),CELL("row",B323)-5,,)),"", GETPIVOTDATA("Sum - Fix",ifpivot!$A$1,"Week",OFFSET(INDIRECT(ifpivot!$H$1),CELL("row",B323)-5,,)))</f>
        <v/>
      </c>
    </row>
    <row r="324" spans="2:4" x14ac:dyDescent="0.2">
      <c r="B324" s="32" t="str">
        <f ca="1">IF(ISBLANK(OFFSET(INDIRECT(ifpivot!$H$1),CELL("row",B324)-5,,)),"",OFFSET(INDIRECT(ifpivot!$H$1),CELL("row",B324)-5,,))</f>
        <v/>
      </c>
      <c r="C324" s="26" t="str">
        <f ca="1">IF(ISBLANK(OFFSET(INDIRECT(ifpivot!$H$1),CELL("row",B324)-5,,)),"", GETPIVOTDATA("Sum - IFLaunch",ifpivot!$A$1,"Week",OFFSET(INDIRECT(ifpivot!$H$1),CELL("row",B324)-5,,)))</f>
        <v/>
      </c>
      <c r="D324" s="26" t="str">
        <f ca="1">IF(ISBLANK(OFFSET(INDIRECT(ifpivot!$H$1),CELL("row",B324)-5,,)),"", GETPIVOTDATA("Sum - Fix",ifpivot!$A$1,"Week",OFFSET(INDIRECT(ifpivot!$H$1),CELL("row",B324)-5,,)))</f>
        <v/>
      </c>
    </row>
    <row r="325" spans="2:4" x14ac:dyDescent="0.2">
      <c r="B325" s="32" t="str">
        <f ca="1">IF(ISBLANK(OFFSET(INDIRECT(ifpivot!$H$1),CELL("row",B325)-5,,)),"",OFFSET(INDIRECT(ifpivot!$H$1),CELL("row",B325)-5,,))</f>
        <v/>
      </c>
      <c r="C325" s="26" t="str">
        <f ca="1">IF(ISBLANK(OFFSET(INDIRECT(ifpivot!$H$1),CELL("row",B325)-5,,)),"", GETPIVOTDATA("Sum - IFLaunch",ifpivot!$A$1,"Week",OFFSET(INDIRECT(ifpivot!$H$1),CELL("row",B325)-5,,)))</f>
        <v/>
      </c>
      <c r="D325" s="26" t="str">
        <f ca="1">IF(ISBLANK(OFFSET(INDIRECT(ifpivot!$H$1),CELL("row",B325)-5,,)),"", GETPIVOTDATA("Sum - Fix",ifpivot!$A$1,"Week",OFFSET(INDIRECT(ifpivot!$H$1),CELL("row",B325)-5,,)))</f>
        <v/>
      </c>
    </row>
    <row r="326" spans="2:4" x14ac:dyDescent="0.2">
      <c r="B326" s="32" t="str">
        <f ca="1">IF(ISBLANK(OFFSET(INDIRECT(ifpivot!$H$1),CELL("row",B326)-5,,)),"",OFFSET(INDIRECT(ifpivot!$H$1),CELL("row",B326)-5,,))</f>
        <v/>
      </c>
      <c r="C326" s="26" t="str">
        <f ca="1">IF(ISBLANK(OFFSET(INDIRECT(ifpivot!$H$1),CELL("row",B326)-5,,)),"", GETPIVOTDATA("Sum - IFLaunch",ifpivot!$A$1,"Week",OFFSET(INDIRECT(ifpivot!$H$1),CELL("row",B326)-5,,)))</f>
        <v/>
      </c>
      <c r="D326" s="26" t="str">
        <f ca="1">IF(ISBLANK(OFFSET(INDIRECT(ifpivot!$H$1),CELL("row",B326)-5,,)),"", GETPIVOTDATA("Sum - Fix",ifpivot!$A$1,"Week",OFFSET(INDIRECT(ifpivot!$H$1),CELL("row",B326)-5,,)))</f>
        <v/>
      </c>
    </row>
    <row r="327" spans="2:4" x14ac:dyDescent="0.2">
      <c r="B327" s="32" t="str">
        <f ca="1">IF(ISBLANK(OFFSET(INDIRECT(ifpivot!$H$1),CELL("row",B327)-5,,)),"",OFFSET(INDIRECT(ifpivot!$H$1),CELL("row",B327)-5,,))</f>
        <v/>
      </c>
      <c r="C327" s="26" t="str">
        <f ca="1">IF(ISBLANK(OFFSET(INDIRECT(ifpivot!$H$1),CELL("row",B327)-5,,)),"", GETPIVOTDATA("Sum - IFLaunch",ifpivot!$A$1,"Week",OFFSET(INDIRECT(ifpivot!$H$1),CELL("row",B327)-5,,)))</f>
        <v/>
      </c>
      <c r="D327" s="26" t="str">
        <f ca="1">IF(ISBLANK(OFFSET(INDIRECT(ifpivot!$H$1),CELL("row",B327)-5,,)),"", GETPIVOTDATA("Sum - Fix",ifpivot!$A$1,"Week",OFFSET(INDIRECT(ifpivot!$H$1),CELL("row",B327)-5,,)))</f>
        <v/>
      </c>
    </row>
    <row r="328" spans="2:4" x14ac:dyDescent="0.2">
      <c r="B328" s="32" t="str">
        <f ca="1">IF(ISBLANK(OFFSET(INDIRECT(ifpivot!$H$1),CELL("row",B328)-5,,)),"",OFFSET(INDIRECT(ifpivot!$H$1),CELL("row",B328)-5,,))</f>
        <v/>
      </c>
      <c r="C328" s="26" t="str">
        <f ca="1">IF(ISBLANK(OFFSET(INDIRECT(ifpivot!$H$1),CELL("row",B328)-5,,)),"", GETPIVOTDATA("Sum - IFLaunch",ifpivot!$A$1,"Week",OFFSET(INDIRECT(ifpivot!$H$1),CELL("row",B328)-5,,)))</f>
        <v/>
      </c>
      <c r="D328" s="26" t="str">
        <f ca="1">IF(ISBLANK(OFFSET(INDIRECT(ifpivot!$H$1),CELL("row",B328)-5,,)),"", GETPIVOTDATA("Sum - Fix",ifpivot!$A$1,"Week",OFFSET(INDIRECT(ifpivot!$H$1),CELL("row",B328)-5,,)))</f>
        <v/>
      </c>
    </row>
    <row r="329" spans="2:4" x14ac:dyDescent="0.2">
      <c r="B329" s="32" t="str">
        <f ca="1">IF(ISBLANK(OFFSET(INDIRECT(ifpivot!$H$1),CELL("row",B329)-5,,)),"",OFFSET(INDIRECT(ifpivot!$H$1),CELL("row",B329)-5,,))</f>
        <v/>
      </c>
      <c r="C329" s="26" t="str">
        <f ca="1">IF(ISBLANK(OFFSET(INDIRECT(ifpivot!$H$1),CELL("row",B329)-5,,)),"", GETPIVOTDATA("Sum - IFLaunch",ifpivot!$A$1,"Week",OFFSET(INDIRECT(ifpivot!$H$1),CELL("row",B329)-5,,)))</f>
        <v/>
      </c>
      <c r="D329" s="26" t="str">
        <f ca="1">IF(ISBLANK(OFFSET(INDIRECT(ifpivot!$H$1),CELL("row",B329)-5,,)),"", GETPIVOTDATA("Sum - Fix",ifpivot!$A$1,"Week",OFFSET(INDIRECT(ifpivot!$H$1),CELL("row",B329)-5,,)))</f>
        <v/>
      </c>
    </row>
    <row r="330" spans="2:4" x14ac:dyDescent="0.2">
      <c r="B330" s="32" t="str">
        <f ca="1">IF(ISBLANK(OFFSET(INDIRECT(ifpivot!$H$1),CELL("row",B330)-5,,)),"",OFFSET(INDIRECT(ifpivot!$H$1),CELL("row",B330)-5,,))</f>
        <v/>
      </c>
      <c r="C330" s="26" t="str">
        <f ca="1">IF(ISBLANK(OFFSET(INDIRECT(ifpivot!$H$1),CELL("row",B330)-5,,)),"", GETPIVOTDATA("Sum - IFLaunch",ifpivot!$A$1,"Week",OFFSET(INDIRECT(ifpivot!$H$1),CELL("row",B330)-5,,)))</f>
        <v/>
      </c>
      <c r="D330" s="26" t="str">
        <f ca="1">IF(ISBLANK(OFFSET(INDIRECT(ifpivot!$H$1),CELL("row",B330)-5,,)),"", GETPIVOTDATA("Sum - Fix",ifpivot!$A$1,"Week",OFFSET(INDIRECT(ifpivot!$H$1),CELL("row",B330)-5,,)))</f>
        <v/>
      </c>
    </row>
    <row r="331" spans="2:4" x14ac:dyDescent="0.2">
      <c r="B331" s="32" t="str">
        <f ca="1">IF(ISBLANK(OFFSET(INDIRECT(ifpivot!$H$1),CELL("row",B331)-5,,)),"",OFFSET(INDIRECT(ifpivot!$H$1),CELL("row",B331)-5,,))</f>
        <v/>
      </c>
      <c r="C331" s="26" t="str">
        <f ca="1">IF(ISBLANK(OFFSET(INDIRECT(ifpivot!$H$1),CELL("row",B331)-5,,)),"", GETPIVOTDATA("Sum - IFLaunch",ifpivot!$A$1,"Week",OFFSET(INDIRECT(ifpivot!$H$1),CELL("row",B331)-5,,)))</f>
        <v/>
      </c>
      <c r="D331" s="26" t="str">
        <f ca="1">IF(ISBLANK(OFFSET(INDIRECT(ifpivot!$H$1),CELL("row",B331)-5,,)),"", GETPIVOTDATA("Sum - Fix",ifpivot!$A$1,"Week",OFFSET(INDIRECT(ifpivot!$H$1),CELL("row",B331)-5,,)))</f>
        <v/>
      </c>
    </row>
    <row r="332" spans="2:4" x14ac:dyDescent="0.2">
      <c r="B332" s="32" t="str">
        <f ca="1">IF(ISBLANK(OFFSET(INDIRECT(ifpivot!$H$1),CELL("row",B332)-5,,)),"",OFFSET(INDIRECT(ifpivot!$H$1),CELL("row",B332)-5,,))</f>
        <v/>
      </c>
      <c r="C332" s="26" t="str">
        <f ca="1">IF(ISBLANK(OFFSET(INDIRECT(ifpivot!$H$1),CELL("row",B332)-5,,)),"", GETPIVOTDATA("Sum - IFLaunch",ifpivot!$A$1,"Week",OFFSET(INDIRECT(ifpivot!$H$1),CELL("row",B332)-5,,)))</f>
        <v/>
      </c>
      <c r="D332" s="26" t="str">
        <f ca="1">IF(ISBLANK(OFFSET(INDIRECT(ifpivot!$H$1),CELL("row",B332)-5,,)),"", GETPIVOTDATA("Sum - Fix",ifpivot!$A$1,"Week",OFFSET(INDIRECT(ifpivot!$H$1),CELL("row",B332)-5,,)))</f>
        <v/>
      </c>
    </row>
    <row r="333" spans="2:4" x14ac:dyDescent="0.2">
      <c r="B333" s="32" t="str">
        <f ca="1">IF(ISBLANK(OFFSET(INDIRECT(ifpivot!$H$1),CELL("row",B333)-5,,)),"",OFFSET(INDIRECT(ifpivot!$H$1),CELL("row",B333)-5,,))</f>
        <v/>
      </c>
      <c r="C333" s="26" t="str">
        <f ca="1">IF(ISBLANK(OFFSET(INDIRECT(ifpivot!$H$1),CELL("row",B333)-5,,)),"", GETPIVOTDATA("Sum - IFLaunch",ifpivot!$A$1,"Week",OFFSET(INDIRECT(ifpivot!$H$1),CELL("row",B333)-5,,)))</f>
        <v/>
      </c>
      <c r="D333" s="26" t="str">
        <f ca="1">IF(ISBLANK(OFFSET(INDIRECT(ifpivot!$H$1),CELL("row",B333)-5,,)),"", GETPIVOTDATA("Sum - Fix",ifpivot!$A$1,"Week",OFFSET(INDIRECT(ifpivot!$H$1),CELL("row",B333)-5,,)))</f>
        <v/>
      </c>
    </row>
    <row r="334" spans="2:4" x14ac:dyDescent="0.2">
      <c r="B334" s="32" t="str">
        <f ca="1">IF(ISBLANK(OFFSET(INDIRECT(ifpivot!$H$1),CELL("row",B334)-5,,)),"",OFFSET(INDIRECT(ifpivot!$H$1),CELL("row",B334)-5,,))</f>
        <v/>
      </c>
      <c r="C334" s="26" t="str">
        <f ca="1">IF(ISBLANK(OFFSET(INDIRECT(ifpivot!$H$1),CELL("row",B334)-5,,)),"", GETPIVOTDATA("Sum - IFLaunch",ifpivot!$A$1,"Week",OFFSET(INDIRECT(ifpivot!$H$1),CELL("row",B334)-5,,)))</f>
        <v/>
      </c>
      <c r="D334" s="26" t="str">
        <f ca="1">IF(ISBLANK(OFFSET(INDIRECT(ifpivot!$H$1),CELL("row",B334)-5,,)),"", GETPIVOTDATA("Sum - Fix",ifpivot!$A$1,"Week",OFFSET(INDIRECT(ifpivot!$H$1),CELL("row",B334)-5,,)))</f>
        <v/>
      </c>
    </row>
    <row r="335" spans="2:4" x14ac:dyDescent="0.2">
      <c r="B335" s="32" t="str">
        <f ca="1">IF(ISBLANK(OFFSET(INDIRECT(ifpivot!$H$1),CELL("row",B335)-5,,)),"",OFFSET(INDIRECT(ifpivot!$H$1),CELL("row",B335)-5,,))</f>
        <v/>
      </c>
      <c r="C335" s="26" t="str">
        <f ca="1">IF(ISBLANK(OFFSET(INDIRECT(ifpivot!$H$1),CELL("row",B335)-5,,)),"", GETPIVOTDATA("Sum - IFLaunch",ifpivot!$A$1,"Week",OFFSET(INDIRECT(ifpivot!$H$1),CELL("row",B335)-5,,)))</f>
        <v/>
      </c>
      <c r="D335" s="26" t="str">
        <f ca="1">IF(ISBLANK(OFFSET(INDIRECT(ifpivot!$H$1),CELL("row",B335)-5,,)),"", GETPIVOTDATA("Sum - Fix",ifpivot!$A$1,"Week",OFFSET(INDIRECT(ifpivot!$H$1),CELL("row",B335)-5,,)))</f>
        <v/>
      </c>
    </row>
    <row r="336" spans="2:4" x14ac:dyDescent="0.2">
      <c r="B336" s="32" t="str">
        <f ca="1">IF(ISBLANK(OFFSET(INDIRECT(ifpivot!$H$1),CELL("row",B336)-5,,)),"",OFFSET(INDIRECT(ifpivot!$H$1),CELL("row",B336)-5,,))</f>
        <v/>
      </c>
      <c r="C336" s="26" t="str">
        <f ca="1">IF(ISBLANK(OFFSET(INDIRECT(ifpivot!$H$1),CELL("row",B336)-5,,)),"", GETPIVOTDATA("Sum - IFLaunch",ifpivot!$A$1,"Week",OFFSET(INDIRECT(ifpivot!$H$1),CELL("row",B336)-5,,)))</f>
        <v/>
      </c>
      <c r="D336" s="26" t="str">
        <f ca="1">IF(ISBLANK(OFFSET(INDIRECT(ifpivot!$H$1),CELL("row",B336)-5,,)),"", GETPIVOTDATA("Sum - Fix",ifpivot!$A$1,"Week",OFFSET(INDIRECT(ifpivot!$H$1),CELL("row",B336)-5,,)))</f>
        <v/>
      </c>
    </row>
    <row r="337" spans="2:4" x14ac:dyDescent="0.2">
      <c r="B337" s="32" t="str">
        <f ca="1">IF(ISBLANK(OFFSET(INDIRECT(ifpivot!$H$1),CELL("row",B337)-5,,)),"",OFFSET(INDIRECT(ifpivot!$H$1),CELL("row",B337)-5,,))</f>
        <v/>
      </c>
      <c r="C337" s="26" t="str">
        <f ca="1">IF(ISBLANK(OFFSET(INDIRECT(ifpivot!$H$1),CELL("row",B337)-5,,)),"", GETPIVOTDATA("Sum - IFLaunch",ifpivot!$A$1,"Week",OFFSET(INDIRECT(ifpivot!$H$1),CELL("row",B337)-5,,)))</f>
        <v/>
      </c>
      <c r="D337" s="26" t="str">
        <f ca="1">IF(ISBLANK(OFFSET(INDIRECT(ifpivot!$H$1),CELL("row",B337)-5,,)),"", GETPIVOTDATA("Sum - Fix",ifpivot!$A$1,"Week",OFFSET(INDIRECT(ifpivot!$H$1),CELL("row",B337)-5,,)))</f>
        <v/>
      </c>
    </row>
    <row r="338" spans="2:4" x14ac:dyDescent="0.2">
      <c r="B338" s="32" t="str">
        <f ca="1">IF(ISBLANK(OFFSET(INDIRECT(ifpivot!$H$1),CELL("row",B338)-5,,)),"",OFFSET(INDIRECT(ifpivot!$H$1),CELL("row",B338)-5,,))</f>
        <v/>
      </c>
      <c r="C338" s="26" t="str">
        <f ca="1">IF(ISBLANK(OFFSET(INDIRECT(ifpivot!$H$1),CELL("row",B338)-5,,)),"", GETPIVOTDATA("Sum - IFLaunch",ifpivot!$A$1,"Week",OFFSET(INDIRECT(ifpivot!$H$1),CELL("row",B338)-5,,)))</f>
        <v/>
      </c>
      <c r="D338" s="26" t="str">
        <f ca="1">IF(ISBLANK(OFFSET(INDIRECT(ifpivot!$H$1),CELL("row",B338)-5,,)),"", GETPIVOTDATA("Sum - Fix",ifpivot!$A$1,"Week",OFFSET(INDIRECT(ifpivot!$H$1),CELL("row",B338)-5,,)))</f>
        <v/>
      </c>
    </row>
    <row r="339" spans="2:4" x14ac:dyDescent="0.2">
      <c r="B339" s="32" t="str">
        <f ca="1">IF(ISBLANK(OFFSET(INDIRECT(ifpivot!$H$1),CELL("row",B339)-5,,)),"",OFFSET(INDIRECT(ifpivot!$H$1),CELL("row",B339)-5,,))</f>
        <v/>
      </c>
      <c r="C339" s="26" t="str">
        <f ca="1">IF(ISBLANK(OFFSET(INDIRECT(ifpivot!$H$1),CELL("row",B339)-5,,)),"", GETPIVOTDATA("Sum - IFLaunch",ifpivot!$A$1,"Week",OFFSET(INDIRECT(ifpivot!$H$1),CELL("row",B339)-5,,)))</f>
        <v/>
      </c>
      <c r="D339" s="26" t="str">
        <f ca="1">IF(ISBLANK(OFFSET(INDIRECT(ifpivot!$H$1),CELL("row",B339)-5,,)),"", GETPIVOTDATA("Sum - Fix",ifpivot!$A$1,"Week",OFFSET(INDIRECT(ifpivot!$H$1),CELL("row",B339)-5,,)))</f>
        <v/>
      </c>
    </row>
    <row r="340" spans="2:4" x14ac:dyDescent="0.2">
      <c r="B340" s="32" t="str">
        <f ca="1">IF(ISBLANK(OFFSET(INDIRECT(ifpivot!$H$1),CELL("row",B340)-5,,)),"",OFFSET(INDIRECT(ifpivot!$H$1),CELL("row",B340)-5,,))</f>
        <v/>
      </c>
      <c r="C340" s="26" t="str">
        <f ca="1">IF(ISBLANK(OFFSET(INDIRECT(ifpivot!$H$1),CELL("row",B340)-5,,)),"", GETPIVOTDATA("Sum - IFLaunch",ifpivot!$A$1,"Week",OFFSET(INDIRECT(ifpivot!$H$1),CELL("row",B340)-5,,)))</f>
        <v/>
      </c>
      <c r="D340" s="26" t="str">
        <f ca="1">IF(ISBLANK(OFFSET(INDIRECT(ifpivot!$H$1),CELL("row",B340)-5,,)),"", GETPIVOTDATA("Sum - Fix",ifpivot!$A$1,"Week",OFFSET(INDIRECT(ifpivot!$H$1),CELL("row",B340)-5,,)))</f>
        <v/>
      </c>
    </row>
    <row r="341" spans="2:4" x14ac:dyDescent="0.2">
      <c r="B341" s="32" t="str">
        <f ca="1">IF(ISBLANK(OFFSET(INDIRECT(ifpivot!$H$1),CELL("row",B341)-5,,)),"",OFFSET(INDIRECT(ifpivot!$H$1),CELL("row",B341)-5,,))</f>
        <v/>
      </c>
      <c r="C341" s="26" t="str">
        <f ca="1">IF(ISBLANK(OFFSET(INDIRECT(ifpivot!$H$1),CELL("row",B341)-5,,)),"", GETPIVOTDATA("Sum - IFLaunch",ifpivot!$A$1,"Week",OFFSET(INDIRECT(ifpivot!$H$1),CELL("row",B341)-5,,)))</f>
        <v/>
      </c>
      <c r="D341" s="26" t="str">
        <f ca="1">IF(ISBLANK(OFFSET(INDIRECT(ifpivot!$H$1),CELL("row",B341)-5,,)),"", GETPIVOTDATA("Sum - Fix",ifpivot!$A$1,"Week",OFFSET(INDIRECT(ifpivot!$H$1),CELL("row",B341)-5,,)))</f>
        <v/>
      </c>
    </row>
    <row r="342" spans="2:4" x14ac:dyDescent="0.2">
      <c r="B342" s="32" t="str">
        <f ca="1">IF(ISBLANK(OFFSET(INDIRECT(ifpivot!$H$1),CELL("row",B342)-5,,)),"",OFFSET(INDIRECT(ifpivot!$H$1),CELL("row",B342)-5,,))</f>
        <v/>
      </c>
      <c r="C342" s="26" t="str">
        <f ca="1">IF(ISBLANK(OFFSET(INDIRECT(ifpivot!$H$1),CELL("row",B342)-5,,)),"", GETPIVOTDATA("Sum - IFLaunch",ifpivot!$A$1,"Week",OFFSET(INDIRECT(ifpivot!$H$1),CELL("row",B342)-5,,)))</f>
        <v/>
      </c>
      <c r="D342" s="26" t="str">
        <f ca="1">IF(ISBLANK(OFFSET(INDIRECT(ifpivot!$H$1),CELL("row",B342)-5,,)),"", GETPIVOTDATA("Sum - Fix",ifpivot!$A$1,"Week",OFFSET(INDIRECT(ifpivot!$H$1),CELL("row",B342)-5,,)))</f>
        <v/>
      </c>
    </row>
    <row r="343" spans="2:4" x14ac:dyDescent="0.2">
      <c r="B343" s="32" t="str">
        <f ca="1">IF(ISBLANK(OFFSET(INDIRECT(ifpivot!$H$1),CELL("row",B343)-5,,)),"",OFFSET(INDIRECT(ifpivot!$H$1),CELL("row",B343)-5,,))</f>
        <v/>
      </c>
      <c r="C343" s="26" t="str">
        <f ca="1">IF(ISBLANK(OFFSET(INDIRECT(ifpivot!$H$1),CELL("row",B343)-5,,)),"", GETPIVOTDATA("Sum - IFLaunch",ifpivot!$A$1,"Week",OFFSET(INDIRECT(ifpivot!$H$1),CELL("row",B343)-5,,)))</f>
        <v/>
      </c>
      <c r="D343" s="26" t="str">
        <f ca="1">IF(ISBLANK(OFFSET(INDIRECT(ifpivot!$H$1),CELL("row",B343)-5,,)),"", GETPIVOTDATA("Sum - Fix",ifpivot!$A$1,"Week",OFFSET(INDIRECT(ifpivot!$H$1),CELL("row",B343)-5,,)))</f>
        <v/>
      </c>
    </row>
    <row r="344" spans="2:4" x14ac:dyDescent="0.2">
      <c r="B344" s="32" t="str">
        <f ca="1">IF(ISBLANK(OFFSET(INDIRECT(ifpivot!$H$1),CELL("row",B344)-5,,)),"",OFFSET(INDIRECT(ifpivot!$H$1),CELL("row",B344)-5,,))</f>
        <v/>
      </c>
      <c r="C344" s="26" t="str">
        <f ca="1">IF(ISBLANK(OFFSET(INDIRECT(ifpivot!$H$1),CELL("row",B344)-5,,)),"", GETPIVOTDATA("Sum - IFLaunch",ifpivot!$A$1,"Week",OFFSET(INDIRECT(ifpivot!$H$1),CELL("row",B344)-5,,)))</f>
        <v/>
      </c>
      <c r="D344" s="26" t="str">
        <f ca="1">IF(ISBLANK(OFFSET(INDIRECT(ifpivot!$H$1),CELL("row",B344)-5,,)),"", GETPIVOTDATA("Sum - Fix",ifpivot!$A$1,"Week",OFFSET(INDIRECT(ifpivot!$H$1),CELL("row",B344)-5,,)))</f>
        <v/>
      </c>
    </row>
    <row r="345" spans="2:4" x14ac:dyDescent="0.2">
      <c r="B345" s="32" t="str">
        <f ca="1">IF(ISBLANK(OFFSET(INDIRECT(ifpivot!$H$1),CELL("row",B345)-5,,)),"",OFFSET(INDIRECT(ifpivot!$H$1),CELL("row",B345)-5,,))</f>
        <v/>
      </c>
      <c r="C345" s="26" t="str">
        <f ca="1">IF(ISBLANK(OFFSET(INDIRECT(ifpivot!$H$1),CELL("row",B345)-5,,)),"", GETPIVOTDATA("Sum - IFLaunch",ifpivot!$A$1,"Week",OFFSET(INDIRECT(ifpivot!$H$1),CELL("row",B345)-5,,)))</f>
        <v/>
      </c>
      <c r="D345" s="26" t="str">
        <f ca="1">IF(ISBLANK(OFFSET(INDIRECT(ifpivot!$H$1),CELL("row",B345)-5,,)),"", GETPIVOTDATA("Sum - Fix",ifpivot!$A$1,"Week",OFFSET(INDIRECT(ifpivot!$H$1),CELL("row",B345)-5,,)))</f>
        <v/>
      </c>
    </row>
    <row r="346" spans="2:4" x14ac:dyDescent="0.2">
      <c r="B346" s="32" t="str">
        <f ca="1">IF(ISBLANK(OFFSET(INDIRECT(ifpivot!$H$1),CELL("row",B346)-5,,)),"",OFFSET(INDIRECT(ifpivot!$H$1),CELL("row",B346)-5,,))</f>
        <v/>
      </c>
      <c r="C346" s="26" t="str">
        <f ca="1">IF(ISBLANK(OFFSET(INDIRECT(ifpivot!$H$1),CELL("row",B346)-5,,)),"", GETPIVOTDATA("Sum - IFLaunch",ifpivot!$A$1,"Week",OFFSET(INDIRECT(ifpivot!$H$1),CELL("row",B346)-5,,)))</f>
        <v/>
      </c>
      <c r="D346" s="26" t="str">
        <f ca="1">IF(ISBLANK(OFFSET(INDIRECT(ifpivot!$H$1),CELL("row",B346)-5,,)),"", GETPIVOTDATA("Sum - Fix",ifpivot!$A$1,"Week",OFFSET(INDIRECT(ifpivot!$H$1),CELL("row",B346)-5,,)))</f>
        <v/>
      </c>
    </row>
    <row r="347" spans="2:4" x14ac:dyDescent="0.2">
      <c r="B347" s="32" t="str">
        <f ca="1">IF(ISBLANK(OFFSET(INDIRECT(ifpivot!$H$1),CELL("row",B347)-5,,)),"",OFFSET(INDIRECT(ifpivot!$H$1),CELL("row",B347)-5,,))</f>
        <v/>
      </c>
      <c r="C347" s="26" t="str">
        <f ca="1">IF(ISBLANK(OFFSET(INDIRECT(ifpivot!$H$1),CELL("row",B347)-5,,)),"", GETPIVOTDATA("Sum - IFLaunch",ifpivot!$A$1,"Week",OFFSET(INDIRECT(ifpivot!$H$1),CELL("row",B347)-5,,)))</f>
        <v/>
      </c>
      <c r="D347" s="26" t="str">
        <f ca="1">IF(ISBLANK(OFFSET(INDIRECT(ifpivot!$H$1),CELL("row",B347)-5,,)),"", GETPIVOTDATA("Sum - Fix",ifpivot!$A$1,"Week",OFFSET(INDIRECT(ifpivot!$H$1),CELL("row",B347)-5,,)))</f>
        <v/>
      </c>
    </row>
    <row r="348" spans="2:4" x14ac:dyDescent="0.2">
      <c r="B348" s="32" t="str">
        <f ca="1">IF(ISBLANK(OFFSET(INDIRECT(ifpivot!$H$1),CELL("row",B348)-5,,)),"",OFFSET(INDIRECT(ifpivot!$H$1),CELL("row",B348)-5,,))</f>
        <v/>
      </c>
      <c r="C348" s="26" t="str">
        <f ca="1">IF(ISBLANK(OFFSET(INDIRECT(ifpivot!$H$1),CELL("row",B348)-5,,)),"", GETPIVOTDATA("Sum - IFLaunch",ifpivot!$A$1,"Week",OFFSET(INDIRECT(ifpivot!$H$1),CELL("row",B348)-5,,)))</f>
        <v/>
      </c>
      <c r="D348" s="26" t="str">
        <f ca="1">IF(ISBLANK(OFFSET(INDIRECT(ifpivot!$H$1),CELL("row",B348)-5,,)),"", GETPIVOTDATA("Sum - Fix",ifpivot!$A$1,"Week",OFFSET(INDIRECT(ifpivot!$H$1),CELL("row",B348)-5,,)))</f>
        <v/>
      </c>
    </row>
    <row r="349" spans="2:4" x14ac:dyDescent="0.2">
      <c r="B349" s="32" t="str">
        <f ca="1">IF(ISBLANK(OFFSET(INDIRECT(ifpivot!$H$1),CELL("row",B349)-5,,)),"",OFFSET(INDIRECT(ifpivot!$H$1),CELL("row",B349)-5,,))</f>
        <v/>
      </c>
      <c r="C349" s="26" t="str">
        <f ca="1">IF(ISBLANK(OFFSET(INDIRECT(ifpivot!$H$1),CELL("row",B349)-5,,)),"", GETPIVOTDATA("Sum - IFLaunch",ifpivot!$A$1,"Week",OFFSET(INDIRECT(ifpivot!$H$1),CELL("row",B349)-5,,)))</f>
        <v/>
      </c>
      <c r="D349" s="26" t="str">
        <f ca="1">IF(ISBLANK(OFFSET(INDIRECT(ifpivot!$H$1),CELL("row",B349)-5,,)),"", GETPIVOTDATA("Sum - Fix",ifpivot!$A$1,"Week",OFFSET(INDIRECT(ifpivot!$H$1),CELL("row",B349)-5,,)))</f>
        <v/>
      </c>
    </row>
    <row r="350" spans="2:4" x14ac:dyDescent="0.2">
      <c r="B350" s="32" t="str">
        <f ca="1">IF(ISBLANK(OFFSET(INDIRECT(ifpivot!$H$1),CELL("row",B350)-5,,)),"",OFFSET(INDIRECT(ifpivot!$H$1),CELL("row",B350)-5,,))</f>
        <v/>
      </c>
      <c r="C350" s="26" t="str">
        <f ca="1">IF(ISBLANK(OFFSET(INDIRECT(ifpivot!$H$1),CELL("row",B350)-5,,)),"", GETPIVOTDATA("Sum - IFLaunch",ifpivot!$A$1,"Week",OFFSET(INDIRECT(ifpivot!$H$1),CELL("row",B350)-5,,)))</f>
        <v/>
      </c>
      <c r="D350" s="26" t="str">
        <f ca="1">IF(ISBLANK(OFFSET(INDIRECT(ifpivot!$H$1),CELL("row",B350)-5,,)),"", GETPIVOTDATA("Sum - Fix",ifpivot!$A$1,"Week",OFFSET(INDIRECT(ifpivot!$H$1),CELL("row",B350)-5,,)))</f>
        <v/>
      </c>
    </row>
    <row r="351" spans="2:4" x14ac:dyDescent="0.2">
      <c r="B351" s="32" t="str">
        <f ca="1">IF(ISBLANK(OFFSET(INDIRECT(ifpivot!$H$1),CELL("row",B351)-5,,)),"",OFFSET(INDIRECT(ifpivot!$H$1),CELL("row",B351)-5,,))</f>
        <v/>
      </c>
      <c r="C351" s="26" t="str">
        <f ca="1">IF(ISBLANK(OFFSET(INDIRECT(ifpivot!$H$1),CELL("row",B351)-5,,)),"", GETPIVOTDATA("Sum - IFLaunch",ifpivot!$A$1,"Week",OFFSET(INDIRECT(ifpivot!$H$1),CELL("row",B351)-5,,)))</f>
        <v/>
      </c>
      <c r="D351" s="26" t="str">
        <f ca="1">IF(ISBLANK(OFFSET(INDIRECT(ifpivot!$H$1),CELL("row",B351)-5,,)),"", GETPIVOTDATA("Sum - Fix",ifpivot!$A$1,"Week",OFFSET(INDIRECT(ifpivot!$H$1),CELL("row",B351)-5,,)))</f>
        <v/>
      </c>
    </row>
    <row r="352" spans="2:4" x14ac:dyDescent="0.2">
      <c r="B352" s="32" t="str">
        <f ca="1">IF(ISBLANK(OFFSET(INDIRECT(ifpivot!$H$1),CELL("row",B352)-5,,)),"",OFFSET(INDIRECT(ifpivot!$H$1),CELL("row",B352)-5,,))</f>
        <v/>
      </c>
      <c r="C352" s="26" t="str">
        <f ca="1">IF(ISBLANK(OFFSET(INDIRECT(ifpivot!$H$1),CELL("row",B352)-5,,)),"", GETPIVOTDATA("Sum - IFLaunch",ifpivot!$A$1,"Week",OFFSET(INDIRECT(ifpivot!$H$1),CELL("row",B352)-5,,)))</f>
        <v/>
      </c>
      <c r="D352" s="26" t="str">
        <f ca="1">IF(ISBLANK(OFFSET(INDIRECT(ifpivot!$H$1),CELL("row",B352)-5,,)),"", GETPIVOTDATA("Sum - Fix",ifpivot!$A$1,"Week",OFFSET(INDIRECT(ifpivot!$H$1),CELL("row",B352)-5,,)))</f>
        <v/>
      </c>
    </row>
    <row r="353" spans="2:4" x14ac:dyDescent="0.2">
      <c r="B353" s="32" t="str">
        <f ca="1">IF(ISBLANK(OFFSET(INDIRECT(ifpivot!$H$1),CELL("row",B353)-5,,)),"",OFFSET(INDIRECT(ifpivot!$H$1),CELL("row",B353)-5,,))</f>
        <v/>
      </c>
      <c r="C353" s="26" t="str">
        <f ca="1">IF(ISBLANK(OFFSET(INDIRECT(ifpivot!$H$1),CELL("row",B353)-5,,)),"", GETPIVOTDATA("Sum - IFLaunch",ifpivot!$A$1,"Week",OFFSET(INDIRECT(ifpivot!$H$1),CELL("row",B353)-5,,)))</f>
        <v/>
      </c>
      <c r="D353" s="26" t="str">
        <f ca="1">IF(ISBLANK(OFFSET(INDIRECT(ifpivot!$H$1),CELL("row",B353)-5,,)),"", GETPIVOTDATA("Sum - Fix",ifpivot!$A$1,"Week",OFFSET(INDIRECT(ifpivot!$H$1),CELL("row",B353)-5,,)))</f>
        <v/>
      </c>
    </row>
    <row r="354" spans="2:4" x14ac:dyDescent="0.2">
      <c r="B354" s="32" t="str">
        <f ca="1">IF(ISBLANK(OFFSET(INDIRECT(ifpivot!$H$1),CELL("row",B354)-5,,)),"",OFFSET(INDIRECT(ifpivot!$H$1),CELL("row",B354)-5,,))</f>
        <v/>
      </c>
      <c r="C354" s="26" t="str">
        <f ca="1">IF(ISBLANK(OFFSET(INDIRECT(ifpivot!$H$1),CELL("row",B354)-5,,)),"", GETPIVOTDATA("Sum - IFLaunch",ifpivot!$A$1,"Week",OFFSET(INDIRECT(ifpivot!$H$1),CELL("row",B354)-5,,)))</f>
        <v/>
      </c>
      <c r="D354" s="26" t="str">
        <f ca="1">IF(ISBLANK(OFFSET(INDIRECT(ifpivot!$H$1),CELL("row",B354)-5,,)),"", GETPIVOTDATA("Sum - Fix",ifpivot!$A$1,"Week",OFFSET(INDIRECT(ifpivot!$H$1),CELL("row",B354)-5,,)))</f>
        <v/>
      </c>
    </row>
    <row r="355" spans="2:4" x14ac:dyDescent="0.2">
      <c r="B355" s="32" t="str">
        <f ca="1">IF(ISBLANK(OFFSET(INDIRECT(ifpivot!$H$1),CELL("row",B355)-5,,)),"",OFFSET(INDIRECT(ifpivot!$H$1),CELL("row",B355)-5,,))</f>
        <v/>
      </c>
      <c r="C355" s="26" t="str">
        <f ca="1">IF(ISBLANK(OFFSET(INDIRECT(ifpivot!$H$1),CELL("row",B355)-5,,)),"", GETPIVOTDATA("Sum - IFLaunch",ifpivot!$A$1,"Week",OFFSET(INDIRECT(ifpivot!$H$1),CELL("row",B355)-5,,)))</f>
        <v/>
      </c>
      <c r="D355" s="26" t="str">
        <f ca="1">IF(ISBLANK(OFFSET(INDIRECT(ifpivot!$H$1),CELL("row",B355)-5,,)),"", GETPIVOTDATA("Sum - Fix",ifpivot!$A$1,"Week",OFFSET(INDIRECT(ifpivot!$H$1),CELL("row",B355)-5,,)))</f>
        <v/>
      </c>
    </row>
    <row r="356" spans="2:4" x14ac:dyDescent="0.2">
      <c r="B356" s="32" t="str">
        <f ca="1">IF(ISBLANK(OFFSET(INDIRECT(ifpivot!$H$1),CELL("row",B356)-5,,)),"",OFFSET(INDIRECT(ifpivot!$H$1),CELL("row",B356)-5,,))</f>
        <v/>
      </c>
      <c r="C356" s="26" t="str">
        <f ca="1">IF(ISBLANK(OFFSET(INDIRECT(ifpivot!$H$1),CELL("row",B356)-5,,)),"", GETPIVOTDATA("Sum - IFLaunch",ifpivot!$A$1,"Week",OFFSET(INDIRECT(ifpivot!$H$1),CELL("row",B356)-5,,)))</f>
        <v/>
      </c>
      <c r="D356" s="26" t="str">
        <f ca="1">IF(ISBLANK(OFFSET(INDIRECT(ifpivot!$H$1),CELL("row",B356)-5,,)),"", GETPIVOTDATA("Sum - Fix",ifpivot!$A$1,"Week",OFFSET(INDIRECT(ifpivot!$H$1),CELL("row",B356)-5,,)))</f>
        <v/>
      </c>
    </row>
    <row r="357" spans="2:4" x14ac:dyDescent="0.2">
      <c r="B357" s="32" t="str">
        <f ca="1">IF(ISBLANK(OFFSET(INDIRECT(ifpivot!$H$1),CELL("row",B357)-5,,)),"",OFFSET(INDIRECT(ifpivot!$H$1),CELL("row",B357)-5,,))</f>
        <v/>
      </c>
      <c r="C357" s="26" t="str">
        <f ca="1">IF(ISBLANK(OFFSET(INDIRECT(ifpivot!$H$1),CELL("row",B357)-5,,)),"", GETPIVOTDATA("Sum - IFLaunch",ifpivot!$A$1,"Week",OFFSET(INDIRECT(ifpivot!$H$1),CELL("row",B357)-5,,)))</f>
        <v/>
      </c>
      <c r="D357" s="26" t="str">
        <f ca="1">IF(ISBLANK(OFFSET(INDIRECT(ifpivot!$H$1),CELL("row",B357)-5,,)),"", GETPIVOTDATA("Sum - Fix",ifpivot!$A$1,"Week",OFFSET(INDIRECT(ifpivot!$H$1),CELL("row",B357)-5,,)))</f>
        <v/>
      </c>
    </row>
    <row r="358" spans="2:4" x14ac:dyDescent="0.2">
      <c r="B358" s="32" t="str">
        <f ca="1">IF(ISBLANK(OFFSET(INDIRECT(ifpivot!$H$1),CELL("row",B358)-5,,)),"",OFFSET(INDIRECT(ifpivot!$H$1),CELL("row",B358)-5,,))</f>
        <v/>
      </c>
      <c r="C358" s="26" t="str">
        <f ca="1">IF(ISBLANK(OFFSET(INDIRECT(ifpivot!$H$1),CELL("row",B358)-5,,)),"", GETPIVOTDATA("Sum - IFLaunch",ifpivot!$A$1,"Week",OFFSET(INDIRECT(ifpivot!$H$1),CELL("row",B358)-5,,)))</f>
        <v/>
      </c>
      <c r="D358" s="26" t="str">
        <f ca="1">IF(ISBLANK(OFFSET(INDIRECT(ifpivot!$H$1),CELL("row",B358)-5,,)),"", GETPIVOTDATA("Sum - Fix",ifpivot!$A$1,"Week",OFFSET(INDIRECT(ifpivot!$H$1),CELL("row",B358)-5,,)))</f>
        <v/>
      </c>
    </row>
    <row r="359" spans="2:4" x14ac:dyDescent="0.2">
      <c r="B359" s="32" t="str">
        <f ca="1">IF(ISBLANK(OFFSET(INDIRECT(ifpivot!$H$1),CELL("row",B359)-5,,)),"",OFFSET(INDIRECT(ifpivot!$H$1),CELL("row",B359)-5,,))</f>
        <v/>
      </c>
      <c r="C359" s="26" t="str">
        <f ca="1">IF(ISBLANK(OFFSET(INDIRECT(ifpivot!$H$1),CELL("row",B359)-5,,)),"", GETPIVOTDATA("Sum - IFLaunch",ifpivot!$A$1,"Week",OFFSET(INDIRECT(ifpivot!$H$1),CELL("row",B359)-5,,)))</f>
        <v/>
      </c>
      <c r="D359" s="26" t="str">
        <f ca="1">IF(ISBLANK(OFFSET(INDIRECT(ifpivot!$H$1),CELL("row",B359)-5,,)),"", GETPIVOTDATA("Sum - Fix",ifpivot!$A$1,"Week",OFFSET(INDIRECT(ifpivot!$H$1),CELL("row",B359)-5,,)))</f>
        <v/>
      </c>
    </row>
    <row r="360" spans="2:4" x14ac:dyDescent="0.2">
      <c r="B360" s="32" t="str">
        <f ca="1">IF(ISBLANK(OFFSET(INDIRECT(ifpivot!$H$1),CELL("row",B360)-5,,)),"",OFFSET(INDIRECT(ifpivot!$H$1),CELL("row",B360)-5,,))</f>
        <v/>
      </c>
      <c r="C360" s="26" t="str">
        <f ca="1">IF(ISBLANK(OFFSET(INDIRECT(ifpivot!$H$1),CELL("row",B360)-5,,)),"", GETPIVOTDATA("Sum - IFLaunch",ifpivot!$A$1,"Week",OFFSET(INDIRECT(ifpivot!$H$1),CELL("row",B360)-5,,)))</f>
        <v/>
      </c>
      <c r="D360" s="26" t="str">
        <f ca="1">IF(ISBLANK(OFFSET(INDIRECT(ifpivot!$H$1),CELL("row",B360)-5,,)),"", GETPIVOTDATA("Sum - Fix",ifpivot!$A$1,"Week",OFFSET(INDIRECT(ifpivot!$H$1),CELL("row",B360)-5,,)))</f>
        <v/>
      </c>
    </row>
    <row r="361" spans="2:4" x14ac:dyDescent="0.2">
      <c r="B361" s="32" t="str">
        <f ca="1">IF(ISBLANK(OFFSET(INDIRECT(ifpivot!$H$1),CELL("row",B361)-5,,)),"",OFFSET(INDIRECT(ifpivot!$H$1),CELL("row",B361)-5,,))</f>
        <v/>
      </c>
      <c r="C361" s="26" t="str">
        <f ca="1">IF(ISBLANK(OFFSET(INDIRECT(ifpivot!$H$1),CELL("row",B361)-5,,)),"", GETPIVOTDATA("Sum - IFLaunch",ifpivot!$A$1,"Week",OFFSET(INDIRECT(ifpivot!$H$1),CELL("row",B361)-5,,)))</f>
        <v/>
      </c>
      <c r="D361" s="26" t="str">
        <f ca="1">IF(ISBLANK(OFFSET(INDIRECT(ifpivot!$H$1),CELL("row",B361)-5,,)),"", GETPIVOTDATA("Sum - Fix",ifpivot!$A$1,"Week",OFFSET(INDIRECT(ifpivot!$H$1),CELL("row",B361)-5,,)))</f>
        <v/>
      </c>
    </row>
    <row r="362" spans="2:4" x14ac:dyDescent="0.2">
      <c r="B362" s="32" t="str">
        <f ca="1">IF(ISBLANK(OFFSET(INDIRECT(ifpivot!$H$1),CELL("row",B362)-5,,)),"",OFFSET(INDIRECT(ifpivot!$H$1),CELL("row",B362)-5,,))</f>
        <v/>
      </c>
      <c r="C362" s="26" t="str">
        <f ca="1">IF(ISBLANK(OFFSET(INDIRECT(ifpivot!$H$1),CELL("row",B362)-5,,)),"", GETPIVOTDATA("Sum - IFLaunch",ifpivot!$A$1,"Week",OFFSET(INDIRECT(ifpivot!$H$1),CELL("row",B362)-5,,)))</f>
        <v/>
      </c>
      <c r="D362" s="26" t="str">
        <f ca="1">IF(ISBLANK(OFFSET(INDIRECT(ifpivot!$H$1),CELL("row",B362)-5,,)),"", GETPIVOTDATA("Sum - Fix",ifpivot!$A$1,"Week",OFFSET(INDIRECT(ifpivot!$H$1),CELL("row",B362)-5,,)))</f>
        <v/>
      </c>
    </row>
    <row r="363" spans="2:4" x14ac:dyDescent="0.2">
      <c r="B363" s="32" t="str">
        <f ca="1">IF(ISBLANK(OFFSET(INDIRECT(ifpivot!$H$1),CELL("row",B363)-5,,)),"",OFFSET(INDIRECT(ifpivot!$H$1),CELL("row",B363)-5,,))</f>
        <v/>
      </c>
      <c r="C363" s="26" t="str">
        <f ca="1">IF(ISBLANK(OFFSET(INDIRECT(ifpivot!$H$1),CELL("row",B363)-5,,)),"", GETPIVOTDATA("Sum - IFLaunch",ifpivot!$A$1,"Week",OFFSET(INDIRECT(ifpivot!$H$1),CELL("row",B363)-5,,)))</f>
        <v/>
      </c>
      <c r="D363" s="26" t="str">
        <f ca="1">IF(ISBLANK(OFFSET(INDIRECT(ifpivot!$H$1),CELL("row",B363)-5,,)),"", GETPIVOTDATA("Sum - Fix",ifpivot!$A$1,"Week",OFFSET(INDIRECT(ifpivot!$H$1),CELL("row",B363)-5,,)))</f>
        <v/>
      </c>
    </row>
    <row r="364" spans="2:4" x14ac:dyDescent="0.2">
      <c r="B364" s="32" t="str">
        <f ca="1">IF(ISBLANK(OFFSET(INDIRECT(ifpivot!$H$1),CELL("row",B364)-5,,)),"",OFFSET(INDIRECT(ifpivot!$H$1),CELL("row",B364)-5,,))</f>
        <v/>
      </c>
      <c r="C364" s="26" t="str">
        <f ca="1">IF(ISBLANK(OFFSET(INDIRECT(ifpivot!$H$1),CELL("row",B364)-5,,)),"", GETPIVOTDATA("Sum - IFLaunch",ifpivot!$A$1,"Week",OFFSET(INDIRECT(ifpivot!$H$1),CELL("row",B364)-5,,)))</f>
        <v/>
      </c>
      <c r="D364" s="26" t="str">
        <f ca="1">IF(ISBLANK(OFFSET(INDIRECT(ifpivot!$H$1),CELL("row",B364)-5,,)),"", GETPIVOTDATA("Sum - Fix",ifpivot!$A$1,"Week",OFFSET(INDIRECT(ifpivot!$H$1),CELL("row",B364)-5,,)))</f>
        <v/>
      </c>
    </row>
    <row r="365" spans="2:4" x14ac:dyDescent="0.2">
      <c r="B365" s="32" t="str">
        <f ca="1">IF(ISBLANK(OFFSET(INDIRECT(ifpivot!$H$1),CELL("row",B365)-5,,)),"",OFFSET(INDIRECT(ifpivot!$H$1),CELL("row",B365)-5,,))</f>
        <v/>
      </c>
      <c r="C365" s="26" t="str">
        <f ca="1">IF(ISBLANK(OFFSET(INDIRECT(ifpivot!$H$1),CELL("row",B365)-5,,)),"", GETPIVOTDATA("Sum - IFLaunch",ifpivot!$A$1,"Week",OFFSET(INDIRECT(ifpivot!$H$1),CELL("row",B365)-5,,)))</f>
        <v/>
      </c>
      <c r="D365" s="26" t="str">
        <f ca="1">IF(ISBLANK(OFFSET(INDIRECT(ifpivot!$H$1),CELL("row",B365)-5,,)),"", GETPIVOTDATA("Sum - Fix",ifpivot!$A$1,"Week",OFFSET(INDIRECT(ifpivot!$H$1),CELL("row",B365)-5,,)))</f>
        <v/>
      </c>
    </row>
    <row r="366" spans="2:4" x14ac:dyDescent="0.2">
      <c r="B366" s="32" t="str">
        <f ca="1">IF(ISBLANK(OFFSET(INDIRECT(ifpivot!$H$1),CELL("row",B366)-5,,)),"",OFFSET(INDIRECT(ifpivot!$H$1),CELL("row",B366)-5,,))</f>
        <v/>
      </c>
      <c r="C366" s="26" t="str">
        <f ca="1">IF(ISBLANK(OFFSET(INDIRECT(ifpivot!$H$1),CELL("row",B366)-5,,)),"", GETPIVOTDATA("Sum - IFLaunch",ifpivot!$A$1,"Week",OFFSET(INDIRECT(ifpivot!$H$1),CELL("row",B366)-5,,)))</f>
        <v/>
      </c>
      <c r="D366" s="26" t="str">
        <f ca="1">IF(ISBLANK(OFFSET(INDIRECT(ifpivot!$H$1),CELL("row",B366)-5,,)),"", GETPIVOTDATA("Sum - Fix",ifpivot!$A$1,"Week",OFFSET(INDIRECT(ifpivot!$H$1),CELL("row",B366)-5,,)))</f>
        <v/>
      </c>
    </row>
    <row r="367" spans="2:4" x14ac:dyDescent="0.2">
      <c r="B367" s="32" t="str">
        <f ca="1">IF(ISBLANK(OFFSET(INDIRECT(ifpivot!$H$1),CELL("row",B367)-5,,)),"",OFFSET(INDIRECT(ifpivot!$H$1),CELL("row",B367)-5,,))</f>
        <v/>
      </c>
      <c r="C367" s="26" t="str">
        <f ca="1">IF(ISBLANK(OFFSET(INDIRECT(ifpivot!$H$1),CELL("row",B367)-5,,)),"", GETPIVOTDATA("Sum - IFLaunch",ifpivot!$A$1,"Week",OFFSET(INDIRECT(ifpivot!$H$1),CELL("row",B367)-5,,)))</f>
        <v/>
      </c>
      <c r="D367" s="26" t="str">
        <f ca="1">IF(ISBLANK(OFFSET(INDIRECT(ifpivot!$H$1),CELL("row",B367)-5,,)),"", GETPIVOTDATA("Sum - Fix",ifpivot!$A$1,"Week",OFFSET(INDIRECT(ifpivot!$H$1),CELL("row",B367)-5,,)))</f>
        <v/>
      </c>
    </row>
    <row r="368" spans="2:4" x14ac:dyDescent="0.2">
      <c r="B368" s="32" t="str">
        <f ca="1">IF(ISBLANK(OFFSET(INDIRECT(ifpivot!$H$1),CELL("row",B368)-5,,)),"",OFFSET(INDIRECT(ifpivot!$H$1),CELL("row",B368)-5,,))</f>
        <v/>
      </c>
      <c r="C368" s="26" t="str">
        <f ca="1">IF(ISBLANK(OFFSET(INDIRECT(ifpivot!$H$1),CELL("row",B368)-5,,)),"", GETPIVOTDATA("Sum - IFLaunch",ifpivot!$A$1,"Week",OFFSET(INDIRECT(ifpivot!$H$1),CELL("row",B368)-5,,)))</f>
        <v/>
      </c>
      <c r="D368" s="26" t="str">
        <f ca="1">IF(ISBLANK(OFFSET(INDIRECT(ifpivot!$H$1),CELL("row",B368)-5,,)),"", GETPIVOTDATA("Sum - Fix",ifpivot!$A$1,"Week",OFFSET(INDIRECT(ifpivot!$H$1),CELL("row",B368)-5,,)))</f>
        <v/>
      </c>
    </row>
    <row r="369" spans="2:4" x14ac:dyDescent="0.2">
      <c r="B369" s="32" t="str">
        <f ca="1">IF(ISBLANK(OFFSET(INDIRECT(ifpivot!$H$1),CELL("row",B369)-5,,)),"",OFFSET(INDIRECT(ifpivot!$H$1),CELL("row",B369)-5,,))</f>
        <v/>
      </c>
      <c r="C369" s="26" t="str">
        <f ca="1">IF(ISBLANK(OFFSET(INDIRECT(ifpivot!$H$1),CELL("row",B369)-5,,)),"", GETPIVOTDATA("Sum - IFLaunch",ifpivot!$A$1,"Week",OFFSET(INDIRECT(ifpivot!$H$1),CELL("row",B369)-5,,)))</f>
        <v/>
      </c>
      <c r="D369" s="26" t="str">
        <f ca="1">IF(ISBLANK(OFFSET(INDIRECT(ifpivot!$H$1),CELL("row",B369)-5,,)),"", GETPIVOTDATA("Sum - Fix",ifpivot!$A$1,"Week",OFFSET(INDIRECT(ifpivot!$H$1),CELL("row",B369)-5,,)))</f>
        <v/>
      </c>
    </row>
    <row r="370" spans="2:4" x14ac:dyDescent="0.2">
      <c r="B370" s="32" t="str">
        <f ca="1">IF(ISBLANK(OFFSET(INDIRECT(ifpivot!$H$1),CELL("row",B370)-5,,)),"",OFFSET(INDIRECT(ifpivot!$H$1),CELL("row",B370)-5,,))</f>
        <v/>
      </c>
      <c r="C370" s="26" t="str">
        <f ca="1">IF(ISBLANK(OFFSET(INDIRECT(ifpivot!$H$1),CELL("row",B370)-5,,)),"", GETPIVOTDATA("Sum - IFLaunch",ifpivot!$A$1,"Week",OFFSET(INDIRECT(ifpivot!$H$1),CELL("row",B370)-5,,)))</f>
        <v/>
      </c>
      <c r="D370" s="26" t="str">
        <f ca="1">IF(ISBLANK(OFFSET(INDIRECT(ifpivot!$H$1),CELL("row",B370)-5,,)),"", GETPIVOTDATA("Sum - Fix",ifpivot!$A$1,"Week",OFFSET(INDIRECT(ifpivot!$H$1),CELL("row",B370)-5,,)))</f>
        <v/>
      </c>
    </row>
    <row r="371" spans="2:4" x14ac:dyDescent="0.2">
      <c r="B371" s="32" t="str">
        <f ca="1">IF(ISBLANK(OFFSET(INDIRECT(ifpivot!$H$1),CELL("row",B371)-5,,)),"",OFFSET(INDIRECT(ifpivot!$H$1),CELL("row",B371)-5,,))</f>
        <v/>
      </c>
      <c r="C371" s="26" t="str">
        <f ca="1">IF(ISBLANK(OFFSET(INDIRECT(ifpivot!$H$1),CELL("row",B371)-5,,)),"", GETPIVOTDATA("Sum - IFLaunch",ifpivot!$A$1,"Week",OFFSET(INDIRECT(ifpivot!$H$1),CELL("row",B371)-5,,)))</f>
        <v/>
      </c>
      <c r="D371" s="26" t="str">
        <f ca="1">IF(ISBLANK(OFFSET(INDIRECT(ifpivot!$H$1),CELL("row",B371)-5,,)),"", GETPIVOTDATA("Sum - Fix",ifpivot!$A$1,"Week",OFFSET(INDIRECT(ifpivot!$H$1),CELL("row",B371)-5,,)))</f>
        <v/>
      </c>
    </row>
    <row r="372" spans="2:4" x14ac:dyDescent="0.2">
      <c r="B372" s="32" t="str">
        <f ca="1">IF(ISBLANK(OFFSET(INDIRECT(ifpivot!$H$1),CELL("row",B372)-5,,)),"",OFFSET(INDIRECT(ifpivot!$H$1),CELL("row",B372)-5,,))</f>
        <v/>
      </c>
      <c r="C372" s="26" t="str">
        <f ca="1">IF(ISBLANK(OFFSET(INDIRECT(ifpivot!$H$1),CELL("row",B372)-5,,)),"", GETPIVOTDATA("Sum - IFLaunch",ifpivot!$A$1,"Week",OFFSET(INDIRECT(ifpivot!$H$1),CELL("row",B372)-5,,)))</f>
        <v/>
      </c>
      <c r="D372" s="26" t="str">
        <f ca="1">IF(ISBLANK(OFFSET(INDIRECT(ifpivot!$H$1),CELL("row",B372)-5,,)),"", GETPIVOTDATA("Sum - Fix",ifpivot!$A$1,"Week",OFFSET(INDIRECT(ifpivot!$H$1),CELL("row",B372)-5,,)))</f>
        <v/>
      </c>
    </row>
    <row r="373" spans="2:4" x14ac:dyDescent="0.2">
      <c r="B373" s="32" t="str">
        <f ca="1">IF(ISBLANK(OFFSET(INDIRECT(ifpivot!$H$1),CELL("row",B373)-5,,)),"",OFFSET(INDIRECT(ifpivot!$H$1),CELL("row",B373)-5,,))</f>
        <v/>
      </c>
      <c r="C373" s="26" t="str">
        <f ca="1">IF(ISBLANK(OFFSET(INDIRECT(ifpivot!$H$1),CELL("row",B373)-5,,)),"", GETPIVOTDATA("Sum - IFLaunch",ifpivot!$A$1,"Week",OFFSET(INDIRECT(ifpivot!$H$1),CELL("row",B373)-5,,)))</f>
        <v/>
      </c>
      <c r="D373" s="26" t="str">
        <f ca="1">IF(ISBLANK(OFFSET(INDIRECT(ifpivot!$H$1),CELL("row",B373)-5,,)),"", GETPIVOTDATA("Sum - Fix",ifpivot!$A$1,"Week",OFFSET(INDIRECT(ifpivot!$H$1),CELL("row",B373)-5,,)))</f>
        <v/>
      </c>
    </row>
    <row r="374" spans="2:4" x14ac:dyDescent="0.2">
      <c r="B374" s="32" t="str">
        <f ca="1">IF(ISBLANK(OFFSET(INDIRECT(ifpivot!$H$1),CELL("row",B374)-5,,)),"",OFFSET(INDIRECT(ifpivot!$H$1),CELL("row",B374)-5,,))</f>
        <v/>
      </c>
      <c r="C374" s="26" t="str">
        <f ca="1">IF(ISBLANK(OFFSET(INDIRECT(ifpivot!$H$1),CELL("row",B374)-5,,)),"", GETPIVOTDATA("Sum - IFLaunch",ifpivot!$A$1,"Week",OFFSET(INDIRECT(ifpivot!$H$1),CELL("row",B374)-5,,)))</f>
        <v/>
      </c>
      <c r="D374" s="26" t="str">
        <f ca="1">IF(ISBLANK(OFFSET(INDIRECT(ifpivot!$H$1),CELL("row",B374)-5,,)),"", GETPIVOTDATA("Sum - Fix",ifpivot!$A$1,"Week",OFFSET(INDIRECT(ifpivot!$H$1),CELL("row",B374)-5,,)))</f>
        <v/>
      </c>
    </row>
    <row r="375" spans="2:4" x14ac:dyDescent="0.2">
      <c r="B375" s="32" t="str">
        <f ca="1">IF(ISBLANK(OFFSET(INDIRECT(ifpivot!$H$1),CELL("row",B375)-5,,)),"",OFFSET(INDIRECT(ifpivot!$H$1),CELL("row",B375)-5,,))</f>
        <v/>
      </c>
      <c r="C375" s="26" t="str">
        <f ca="1">IF(ISBLANK(OFFSET(INDIRECT(ifpivot!$H$1),CELL("row",B375)-5,,)),"", GETPIVOTDATA("Sum - IFLaunch",ifpivot!$A$1,"Week",OFFSET(INDIRECT(ifpivot!$H$1),CELL("row",B375)-5,,)))</f>
        <v/>
      </c>
      <c r="D375" s="26" t="str">
        <f ca="1">IF(ISBLANK(OFFSET(INDIRECT(ifpivot!$H$1),CELL("row",B375)-5,,)),"", GETPIVOTDATA("Sum - Fix",ifpivot!$A$1,"Week",OFFSET(INDIRECT(ifpivot!$H$1),CELL("row",B375)-5,,)))</f>
        <v/>
      </c>
    </row>
    <row r="376" spans="2:4" x14ac:dyDescent="0.2">
      <c r="B376" s="32" t="str">
        <f ca="1">IF(ISBLANK(OFFSET(INDIRECT(ifpivot!$H$1),CELL("row",B376)-5,,)),"",OFFSET(INDIRECT(ifpivot!$H$1),CELL("row",B376)-5,,))</f>
        <v/>
      </c>
      <c r="C376" s="26" t="str">
        <f ca="1">IF(ISBLANK(OFFSET(INDIRECT(ifpivot!$H$1),CELL("row",B376)-5,,)),"", GETPIVOTDATA("Sum - IFLaunch",ifpivot!$A$1,"Week",OFFSET(INDIRECT(ifpivot!$H$1),CELL("row",B376)-5,,)))</f>
        <v/>
      </c>
      <c r="D376" s="26" t="str">
        <f ca="1">IF(ISBLANK(OFFSET(INDIRECT(ifpivot!$H$1),CELL("row",B376)-5,,)),"", GETPIVOTDATA("Sum - Fix",ifpivot!$A$1,"Week",OFFSET(INDIRECT(ifpivot!$H$1),CELL("row",B376)-5,,)))</f>
        <v/>
      </c>
    </row>
    <row r="377" spans="2:4" x14ac:dyDescent="0.2">
      <c r="B377" s="32" t="str">
        <f ca="1">IF(ISBLANK(OFFSET(INDIRECT(ifpivot!$H$1),CELL("row",B377)-5,,)),"",OFFSET(INDIRECT(ifpivot!$H$1),CELL("row",B377)-5,,))</f>
        <v/>
      </c>
      <c r="C377" s="26" t="str">
        <f ca="1">IF(ISBLANK(OFFSET(INDIRECT(ifpivot!$H$1),CELL("row",B377)-5,,)),"", GETPIVOTDATA("Sum - IFLaunch",ifpivot!$A$1,"Week",OFFSET(INDIRECT(ifpivot!$H$1),CELL("row",B377)-5,,)))</f>
        <v/>
      </c>
      <c r="D377" s="26" t="str">
        <f ca="1">IF(ISBLANK(OFFSET(INDIRECT(ifpivot!$H$1),CELL("row",B377)-5,,)),"", GETPIVOTDATA("Sum - Fix",ifpivot!$A$1,"Week",OFFSET(INDIRECT(ifpivot!$H$1),CELL("row",B377)-5,,)))</f>
        <v/>
      </c>
    </row>
    <row r="378" spans="2:4" x14ac:dyDescent="0.2">
      <c r="B378" s="32" t="str">
        <f ca="1">IF(ISBLANK(OFFSET(INDIRECT(ifpivot!$H$1),CELL("row",B378)-5,,)),"",OFFSET(INDIRECT(ifpivot!$H$1),CELL("row",B378)-5,,))</f>
        <v/>
      </c>
      <c r="C378" s="26" t="str">
        <f ca="1">IF(ISBLANK(OFFSET(INDIRECT(ifpivot!$H$1),CELL("row",B378)-5,,)),"", GETPIVOTDATA("Sum - IFLaunch",ifpivot!$A$1,"Week",OFFSET(INDIRECT(ifpivot!$H$1),CELL("row",B378)-5,,)))</f>
        <v/>
      </c>
      <c r="D378" s="26" t="str">
        <f ca="1">IF(ISBLANK(OFFSET(INDIRECT(ifpivot!$H$1),CELL("row",B378)-5,,)),"", GETPIVOTDATA("Sum - Fix",ifpivot!$A$1,"Week",OFFSET(INDIRECT(ifpivot!$H$1),CELL("row",B378)-5,,)))</f>
        <v/>
      </c>
    </row>
    <row r="379" spans="2:4" x14ac:dyDescent="0.2">
      <c r="B379" s="32" t="str">
        <f ca="1">IF(ISBLANK(OFFSET(INDIRECT(ifpivot!$H$1),CELL("row",B379)-5,,)),"",OFFSET(INDIRECT(ifpivot!$H$1),CELL("row",B379)-5,,))</f>
        <v/>
      </c>
      <c r="C379" s="26" t="str">
        <f ca="1">IF(ISBLANK(OFFSET(INDIRECT(ifpivot!$H$1),CELL("row",B379)-5,,)),"", GETPIVOTDATA("Sum - IFLaunch",ifpivot!$A$1,"Week",OFFSET(INDIRECT(ifpivot!$H$1),CELL("row",B379)-5,,)))</f>
        <v/>
      </c>
      <c r="D379" s="26" t="str">
        <f ca="1">IF(ISBLANK(OFFSET(INDIRECT(ifpivot!$H$1),CELL("row",B379)-5,,)),"", GETPIVOTDATA("Sum - Fix",ifpivot!$A$1,"Week",OFFSET(INDIRECT(ifpivot!$H$1),CELL("row",B379)-5,,)))</f>
        <v/>
      </c>
    </row>
    <row r="380" spans="2:4" x14ac:dyDescent="0.2">
      <c r="B380" s="32" t="str">
        <f ca="1">IF(ISBLANK(OFFSET(INDIRECT(ifpivot!$H$1),CELL("row",B380)-5,,)),"",OFFSET(INDIRECT(ifpivot!$H$1),CELL("row",B380)-5,,))</f>
        <v/>
      </c>
      <c r="C380" s="26" t="str">
        <f ca="1">IF(ISBLANK(OFFSET(INDIRECT(ifpivot!$H$1),CELL("row",B380)-5,,)),"", GETPIVOTDATA("Sum - IFLaunch",ifpivot!$A$1,"Week",OFFSET(INDIRECT(ifpivot!$H$1),CELL("row",B380)-5,,)))</f>
        <v/>
      </c>
      <c r="D380" s="26" t="str">
        <f ca="1">IF(ISBLANK(OFFSET(INDIRECT(ifpivot!$H$1),CELL("row",B380)-5,,)),"", GETPIVOTDATA("Sum - Fix",ifpivot!$A$1,"Week",OFFSET(INDIRECT(ifpivot!$H$1),CELL("row",B380)-5,,)))</f>
        <v/>
      </c>
    </row>
    <row r="381" spans="2:4" x14ac:dyDescent="0.2">
      <c r="B381" s="32" t="str">
        <f ca="1">IF(ISBLANK(OFFSET(INDIRECT(ifpivot!$H$1),CELL("row",B381)-5,,)),"",OFFSET(INDIRECT(ifpivot!$H$1),CELL("row",B381)-5,,))</f>
        <v/>
      </c>
      <c r="C381" s="26" t="str">
        <f ca="1">IF(ISBLANK(OFFSET(INDIRECT(ifpivot!$H$1),CELL("row",B381)-5,,)),"", GETPIVOTDATA("Sum - IFLaunch",ifpivot!$A$1,"Week",OFFSET(INDIRECT(ifpivot!$H$1),CELL("row",B381)-5,,)))</f>
        <v/>
      </c>
      <c r="D381" s="26" t="str">
        <f ca="1">IF(ISBLANK(OFFSET(INDIRECT(ifpivot!$H$1),CELL("row",B381)-5,,)),"", GETPIVOTDATA("Sum - Fix",ifpivot!$A$1,"Week",OFFSET(INDIRECT(ifpivot!$H$1),CELL("row",B381)-5,,)))</f>
        <v/>
      </c>
    </row>
    <row r="382" spans="2:4" x14ac:dyDescent="0.2">
      <c r="B382" s="32" t="str">
        <f ca="1">IF(ISBLANK(OFFSET(INDIRECT(ifpivot!$H$1),CELL("row",B382)-5,,)),"",OFFSET(INDIRECT(ifpivot!$H$1),CELL("row",B382)-5,,))</f>
        <v/>
      </c>
      <c r="C382" s="26" t="str">
        <f ca="1">IF(ISBLANK(OFFSET(INDIRECT(ifpivot!$H$1),CELL("row",B382)-5,,)),"", GETPIVOTDATA("Sum - IFLaunch",ifpivot!$A$1,"Week",OFFSET(INDIRECT(ifpivot!$H$1),CELL("row",B382)-5,,)))</f>
        <v/>
      </c>
      <c r="D382" s="26" t="str">
        <f ca="1">IF(ISBLANK(OFFSET(INDIRECT(ifpivot!$H$1),CELL("row",B382)-5,,)),"", GETPIVOTDATA("Sum - Fix",ifpivot!$A$1,"Week",OFFSET(INDIRECT(ifpivot!$H$1),CELL("row",B382)-5,,)))</f>
        <v/>
      </c>
    </row>
    <row r="383" spans="2:4" x14ac:dyDescent="0.2">
      <c r="B383" s="32" t="str">
        <f ca="1">IF(ISBLANK(OFFSET(INDIRECT(ifpivot!$H$1),CELL("row",B383)-5,,)),"",OFFSET(INDIRECT(ifpivot!$H$1),CELL("row",B383)-5,,))</f>
        <v/>
      </c>
      <c r="C383" s="26" t="str">
        <f ca="1">IF(ISBLANK(OFFSET(INDIRECT(ifpivot!$H$1),CELL("row",B383)-5,,)),"", GETPIVOTDATA("Sum - IFLaunch",ifpivot!$A$1,"Week",OFFSET(INDIRECT(ifpivot!$H$1),CELL("row",B383)-5,,)))</f>
        <v/>
      </c>
      <c r="D383" s="26" t="str">
        <f ca="1">IF(ISBLANK(OFFSET(INDIRECT(ifpivot!$H$1),CELL("row",B383)-5,,)),"", GETPIVOTDATA("Sum - Fix",ifpivot!$A$1,"Week",OFFSET(INDIRECT(ifpivot!$H$1),CELL("row",B383)-5,,)))</f>
        <v/>
      </c>
    </row>
    <row r="384" spans="2:4" x14ac:dyDescent="0.2">
      <c r="B384" s="32" t="str">
        <f ca="1">IF(ISBLANK(OFFSET(INDIRECT(ifpivot!$H$1),CELL("row",B384)-5,,)),"",OFFSET(INDIRECT(ifpivot!$H$1),CELL("row",B384)-5,,))</f>
        <v/>
      </c>
      <c r="C384" s="26" t="str">
        <f ca="1">IF(ISBLANK(OFFSET(INDIRECT(ifpivot!$H$1),CELL("row",B384)-5,,)),"", GETPIVOTDATA("Sum - IFLaunch",ifpivot!$A$1,"Week",OFFSET(INDIRECT(ifpivot!$H$1),CELL("row",B384)-5,,)))</f>
        <v/>
      </c>
      <c r="D384" s="26" t="str">
        <f ca="1">IF(ISBLANK(OFFSET(INDIRECT(ifpivot!$H$1),CELL("row",B384)-5,,)),"", GETPIVOTDATA("Sum - Fix",ifpivot!$A$1,"Week",OFFSET(INDIRECT(ifpivot!$H$1),CELL("row",B384)-5,,)))</f>
        <v/>
      </c>
    </row>
    <row r="385" spans="2:4" x14ac:dyDescent="0.2">
      <c r="B385" s="32" t="str">
        <f ca="1">IF(ISBLANK(OFFSET(INDIRECT(ifpivot!$H$1),CELL("row",B385)-5,,)),"",OFFSET(INDIRECT(ifpivot!$H$1),CELL("row",B385)-5,,))</f>
        <v/>
      </c>
      <c r="C385" s="26" t="str">
        <f ca="1">IF(ISBLANK(OFFSET(INDIRECT(ifpivot!$H$1),CELL("row",B385)-5,,)),"", GETPIVOTDATA("Sum - IFLaunch",ifpivot!$A$1,"Week",OFFSET(INDIRECT(ifpivot!$H$1),CELL("row",B385)-5,,)))</f>
        <v/>
      </c>
      <c r="D385" s="26" t="str">
        <f ca="1">IF(ISBLANK(OFFSET(INDIRECT(ifpivot!$H$1),CELL("row",B385)-5,,)),"", GETPIVOTDATA("Sum - Fix",ifpivot!$A$1,"Week",OFFSET(INDIRECT(ifpivot!$H$1),CELL("row",B385)-5,,)))</f>
        <v/>
      </c>
    </row>
    <row r="386" spans="2:4" x14ac:dyDescent="0.2">
      <c r="B386" s="32" t="str">
        <f ca="1">IF(ISBLANK(OFFSET(INDIRECT(ifpivot!$H$1),CELL("row",B386)-5,,)),"",OFFSET(INDIRECT(ifpivot!$H$1),CELL("row",B386)-5,,))</f>
        <v/>
      </c>
      <c r="C386" s="26" t="str">
        <f ca="1">IF(ISBLANK(OFFSET(INDIRECT(ifpivot!$H$1),CELL("row",B386)-5,,)),"", GETPIVOTDATA("Sum - IFLaunch",ifpivot!$A$1,"Week",OFFSET(INDIRECT(ifpivot!$H$1),CELL("row",B386)-5,,)))</f>
        <v/>
      </c>
      <c r="D386" s="26" t="str">
        <f ca="1">IF(ISBLANK(OFFSET(INDIRECT(ifpivot!$H$1),CELL("row",B386)-5,,)),"", GETPIVOTDATA("Sum - Fix",ifpivot!$A$1,"Week",OFFSET(INDIRECT(ifpivot!$H$1),CELL("row",B386)-5,,)))</f>
        <v/>
      </c>
    </row>
    <row r="387" spans="2:4" x14ac:dyDescent="0.2">
      <c r="B387" s="32" t="str">
        <f ca="1">IF(ISBLANK(OFFSET(INDIRECT(ifpivot!$H$1),CELL("row",B387)-5,,)),"",OFFSET(INDIRECT(ifpivot!$H$1),CELL("row",B387)-5,,))</f>
        <v/>
      </c>
      <c r="C387" s="26" t="str">
        <f ca="1">IF(ISBLANK(OFFSET(INDIRECT(ifpivot!$H$1),CELL("row",B387)-5,,)),"", GETPIVOTDATA("Sum - IFLaunch",ifpivot!$A$1,"Week",OFFSET(INDIRECT(ifpivot!$H$1),CELL("row",B387)-5,,)))</f>
        <v/>
      </c>
      <c r="D387" s="26" t="str">
        <f ca="1">IF(ISBLANK(OFFSET(INDIRECT(ifpivot!$H$1),CELL("row",B387)-5,,)),"", GETPIVOTDATA("Sum - Fix",ifpivot!$A$1,"Week",OFFSET(INDIRECT(ifpivot!$H$1),CELL("row",B387)-5,,)))</f>
        <v/>
      </c>
    </row>
    <row r="388" spans="2:4" x14ac:dyDescent="0.2">
      <c r="B388" s="32" t="str">
        <f ca="1">IF(ISBLANK(OFFSET(INDIRECT(ifpivot!$H$1),CELL("row",B388)-5,,)),"",OFFSET(INDIRECT(ifpivot!$H$1),CELL("row",B388)-5,,))</f>
        <v/>
      </c>
      <c r="C388" s="26" t="str">
        <f ca="1">IF(ISBLANK(OFFSET(INDIRECT(ifpivot!$H$1),CELL("row",B388)-5,,)),"", GETPIVOTDATA("Sum - IFLaunch",ifpivot!$A$1,"Week",OFFSET(INDIRECT(ifpivot!$H$1),CELL("row",B388)-5,,)))</f>
        <v/>
      </c>
      <c r="D388" s="26" t="str">
        <f ca="1">IF(ISBLANK(OFFSET(INDIRECT(ifpivot!$H$1),CELL("row",B388)-5,,)),"", GETPIVOTDATA("Sum - Fix",ifpivot!$A$1,"Week",OFFSET(INDIRECT(ifpivot!$H$1),CELL("row",B388)-5,,)))</f>
        <v/>
      </c>
    </row>
    <row r="389" spans="2:4" x14ac:dyDescent="0.2">
      <c r="B389" s="32" t="str">
        <f ca="1">IF(ISBLANK(OFFSET(INDIRECT(ifpivot!$H$1),CELL("row",B389)-5,,)),"",OFFSET(INDIRECT(ifpivot!$H$1),CELL("row",B389)-5,,))</f>
        <v/>
      </c>
      <c r="C389" s="26" t="str">
        <f ca="1">IF(ISBLANK(OFFSET(INDIRECT(ifpivot!$H$1),CELL("row",B389)-5,,)),"", GETPIVOTDATA("Sum - IFLaunch",ifpivot!$A$1,"Week",OFFSET(INDIRECT(ifpivot!$H$1),CELL("row",B389)-5,,)))</f>
        <v/>
      </c>
      <c r="D389" s="26" t="str">
        <f ca="1">IF(ISBLANK(OFFSET(INDIRECT(ifpivot!$H$1),CELL("row",B389)-5,,)),"", GETPIVOTDATA("Sum - Fix",ifpivot!$A$1,"Week",OFFSET(INDIRECT(ifpivot!$H$1),CELL("row",B389)-5,,)))</f>
        <v/>
      </c>
    </row>
    <row r="390" spans="2:4" x14ac:dyDescent="0.2">
      <c r="B390" s="32" t="str">
        <f ca="1">IF(ISBLANK(OFFSET(INDIRECT(ifpivot!$H$1),CELL("row",B390)-5,,)),"",OFFSET(INDIRECT(ifpivot!$H$1),CELL("row",B390)-5,,))</f>
        <v/>
      </c>
      <c r="C390" s="26" t="str">
        <f ca="1">IF(ISBLANK(OFFSET(INDIRECT(ifpivot!$H$1),CELL("row",B390)-5,,)),"", GETPIVOTDATA("Sum - IFLaunch",ifpivot!$A$1,"Week",OFFSET(INDIRECT(ifpivot!$H$1),CELL("row",B390)-5,,)))</f>
        <v/>
      </c>
      <c r="D390" s="26" t="str">
        <f ca="1">IF(ISBLANK(OFFSET(INDIRECT(ifpivot!$H$1),CELL("row",B390)-5,,)),"", GETPIVOTDATA("Sum - Fix",ifpivot!$A$1,"Week",OFFSET(INDIRECT(ifpivot!$H$1),CELL("row",B390)-5,,)))</f>
        <v/>
      </c>
    </row>
    <row r="391" spans="2:4" x14ac:dyDescent="0.2">
      <c r="B391" s="32" t="str">
        <f ca="1">IF(ISBLANK(OFFSET(INDIRECT(ifpivot!$H$1),CELL("row",B391)-5,,)),"",OFFSET(INDIRECT(ifpivot!$H$1),CELL("row",B391)-5,,))</f>
        <v/>
      </c>
      <c r="C391" s="26" t="str">
        <f ca="1">IF(ISBLANK(OFFSET(INDIRECT(ifpivot!$H$1),CELL("row",B391)-5,,)),"", GETPIVOTDATA("Sum - IFLaunch",ifpivot!$A$1,"Week",OFFSET(INDIRECT(ifpivot!$H$1),CELL("row",B391)-5,,)))</f>
        <v/>
      </c>
      <c r="D391" s="26" t="str">
        <f ca="1">IF(ISBLANK(OFFSET(INDIRECT(ifpivot!$H$1),CELL("row",B391)-5,,)),"", GETPIVOTDATA("Sum - Fix",ifpivot!$A$1,"Week",OFFSET(INDIRECT(ifpivot!$H$1),CELL("row",B391)-5,,)))</f>
        <v/>
      </c>
    </row>
    <row r="392" spans="2:4" x14ac:dyDescent="0.2">
      <c r="B392" s="32" t="str">
        <f ca="1">IF(ISBLANK(OFFSET(INDIRECT(ifpivot!$H$1),CELL("row",B392)-5,,)),"",OFFSET(INDIRECT(ifpivot!$H$1),CELL("row",B392)-5,,))</f>
        <v/>
      </c>
      <c r="C392" s="26" t="str">
        <f ca="1">IF(ISBLANK(OFFSET(INDIRECT(ifpivot!$H$1),CELL("row",B392)-5,,)),"", GETPIVOTDATA("Sum - IFLaunch",ifpivot!$A$1,"Week",OFFSET(INDIRECT(ifpivot!$H$1),CELL("row",B392)-5,,)))</f>
        <v/>
      </c>
      <c r="D392" s="26" t="str">
        <f ca="1">IF(ISBLANK(OFFSET(INDIRECT(ifpivot!$H$1),CELL("row",B392)-5,,)),"", GETPIVOTDATA("Sum - Fix",ifpivot!$A$1,"Week",OFFSET(INDIRECT(ifpivot!$H$1),CELL("row",B392)-5,,)))</f>
        <v/>
      </c>
    </row>
    <row r="393" spans="2:4" x14ac:dyDescent="0.2">
      <c r="B393" s="32" t="str">
        <f ca="1">IF(ISBLANK(OFFSET(INDIRECT(ifpivot!$H$1),CELL("row",B393)-5,,)),"",OFFSET(INDIRECT(ifpivot!$H$1),CELL("row",B393)-5,,))</f>
        <v/>
      </c>
      <c r="C393" s="26" t="str">
        <f ca="1">IF(ISBLANK(OFFSET(INDIRECT(ifpivot!$H$1),CELL("row",B393)-5,,)),"", GETPIVOTDATA("Sum - IFLaunch",ifpivot!$A$1,"Week",OFFSET(INDIRECT(ifpivot!$H$1),CELL("row",B393)-5,,)))</f>
        <v/>
      </c>
      <c r="D393" s="26" t="str">
        <f ca="1">IF(ISBLANK(OFFSET(INDIRECT(ifpivot!$H$1),CELL("row",B393)-5,,)),"", GETPIVOTDATA("Sum - Fix",ifpivot!$A$1,"Week",OFFSET(INDIRECT(ifpivot!$H$1),CELL("row",B393)-5,,)))</f>
        <v/>
      </c>
    </row>
    <row r="394" spans="2:4" x14ac:dyDescent="0.2">
      <c r="B394" s="32" t="str">
        <f ca="1">IF(ISBLANK(OFFSET(INDIRECT(ifpivot!$H$1),CELL("row",B394)-5,,)),"",OFFSET(INDIRECT(ifpivot!$H$1),CELL("row",B394)-5,,))</f>
        <v/>
      </c>
      <c r="C394" s="26" t="str">
        <f ca="1">IF(ISBLANK(OFFSET(INDIRECT(ifpivot!$H$1),CELL("row",B394)-5,,)),"", GETPIVOTDATA("Sum - IFLaunch",ifpivot!$A$1,"Week",OFFSET(INDIRECT(ifpivot!$H$1),CELL("row",B394)-5,,)))</f>
        <v/>
      </c>
      <c r="D394" s="26" t="str">
        <f ca="1">IF(ISBLANK(OFFSET(INDIRECT(ifpivot!$H$1),CELL("row",B394)-5,,)),"", GETPIVOTDATA("Sum - Fix",ifpivot!$A$1,"Week",OFFSET(INDIRECT(ifpivot!$H$1),CELL("row",B394)-5,,)))</f>
        <v/>
      </c>
    </row>
    <row r="395" spans="2:4" x14ac:dyDescent="0.2">
      <c r="B395" s="32" t="str">
        <f ca="1">IF(ISBLANK(OFFSET(INDIRECT(ifpivot!$H$1),CELL("row",B395)-5,,)),"",OFFSET(INDIRECT(ifpivot!$H$1),CELL("row",B395)-5,,))</f>
        <v/>
      </c>
      <c r="C395" s="26" t="str">
        <f ca="1">IF(ISBLANK(OFFSET(INDIRECT(ifpivot!$H$1),CELL("row",B395)-5,,)),"", GETPIVOTDATA("Sum - IFLaunch",ifpivot!$A$1,"Week",OFFSET(INDIRECT(ifpivot!$H$1),CELL("row",B395)-5,,)))</f>
        <v/>
      </c>
      <c r="D395" s="26" t="str">
        <f ca="1">IF(ISBLANK(OFFSET(INDIRECT(ifpivot!$H$1),CELL("row",B395)-5,,)),"", GETPIVOTDATA("Sum - Fix",ifpivot!$A$1,"Week",OFFSET(INDIRECT(ifpivot!$H$1),CELL("row",B395)-5,,)))</f>
        <v/>
      </c>
    </row>
    <row r="396" spans="2:4" x14ac:dyDescent="0.2">
      <c r="B396" s="32" t="str">
        <f ca="1">IF(ISBLANK(OFFSET(INDIRECT(ifpivot!$H$1),CELL("row",B396)-5,,)),"",OFFSET(INDIRECT(ifpivot!$H$1),CELL("row",B396)-5,,))</f>
        <v/>
      </c>
      <c r="C396" s="26" t="str">
        <f ca="1">IF(ISBLANK(OFFSET(INDIRECT(ifpivot!$H$1),CELL("row",B396)-5,,)),"", GETPIVOTDATA("Sum - IFLaunch",ifpivot!$A$1,"Week",OFFSET(INDIRECT(ifpivot!$H$1),CELL("row",B396)-5,,)))</f>
        <v/>
      </c>
      <c r="D396" s="26" t="str">
        <f ca="1">IF(ISBLANK(OFFSET(INDIRECT(ifpivot!$H$1),CELL("row",B396)-5,,)),"", GETPIVOTDATA("Sum - Fix",ifpivot!$A$1,"Week",OFFSET(INDIRECT(ifpivot!$H$1),CELL("row",B396)-5,,)))</f>
        <v/>
      </c>
    </row>
    <row r="397" spans="2:4" x14ac:dyDescent="0.2">
      <c r="B397" s="32" t="str">
        <f ca="1">IF(ISBLANK(OFFSET(INDIRECT(ifpivot!$H$1),CELL("row",B397)-5,,)),"",OFFSET(INDIRECT(ifpivot!$H$1),CELL("row",B397)-5,,))</f>
        <v/>
      </c>
      <c r="C397" s="26" t="str">
        <f ca="1">IF(ISBLANK(OFFSET(INDIRECT(ifpivot!$H$1),CELL("row",B397)-5,,)),"", GETPIVOTDATA("Sum - IFLaunch",ifpivot!$A$1,"Week",OFFSET(INDIRECT(ifpivot!$H$1),CELL("row",B397)-5,,)))</f>
        <v/>
      </c>
      <c r="D397" s="26" t="str">
        <f ca="1">IF(ISBLANK(OFFSET(INDIRECT(ifpivot!$H$1),CELL("row",B397)-5,,)),"", GETPIVOTDATA("Sum - Fix",ifpivot!$A$1,"Week",OFFSET(INDIRECT(ifpivot!$H$1),CELL("row",B397)-5,,)))</f>
        <v/>
      </c>
    </row>
    <row r="398" spans="2:4" x14ac:dyDescent="0.2">
      <c r="B398" s="32" t="str">
        <f ca="1">IF(ISBLANK(OFFSET(INDIRECT(ifpivot!$H$1),CELL("row",B398)-5,,)),"",OFFSET(INDIRECT(ifpivot!$H$1),CELL("row",B398)-5,,))</f>
        <v/>
      </c>
      <c r="C398" s="26" t="str">
        <f ca="1">IF(ISBLANK(OFFSET(INDIRECT(ifpivot!$H$1),CELL("row",B398)-5,,)),"", GETPIVOTDATA("Sum - IFLaunch",ifpivot!$A$1,"Week",OFFSET(INDIRECT(ifpivot!$H$1),CELL("row",B398)-5,,)))</f>
        <v/>
      </c>
      <c r="D398" s="26" t="str">
        <f ca="1">IF(ISBLANK(OFFSET(INDIRECT(ifpivot!$H$1),CELL("row",B398)-5,,)),"", GETPIVOTDATA("Sum - Fix",ifpivot!$A$1,"Week",OFFSET(INDIRECT(ifpivot!$H$1),CELL("row",B398)-5,,)))</f>
        <v/>
      </c>
    </row>
    <row r="399" spans="2:4" x14ac:dyDescent="0.2">
      <c r="B399" s="32" t="str">
        <f ca="1">IF(ISBLANK(OFFSET(INDIRECT(ifpivot!$H$1),CELL("row",B399)-5,,)),"",OFFSET(INDIRECT(ifpivot!$H$1),CELL("row",B399)-5,,))</f>
        <v/>
      </c>
      <c r="C399" s="26" t="str">
        <f ca="1">IF(ISBLANK(OFFSET(INDIRECT(ifpivot!$H$1),CELL("row",B399)-5,,)),"", GETPIVOTDATA("Sum - IFLaunch",ifpivot!$A$1,"Week",OFFSET(INDIRECT(ifpivot!$H$1),CELL("row",B399)-5,,)))</f>
        <v/>
      </c>
      <c r="D399" s="26" t="str">
        <f ca="1">IF(ISBLANK(OFFSET(INDIRECT(ifpivot!$H$1),CELL("row",B399)-5,,)),"", GETPIVOTDATA("Sum - Fix",ifpivot!$A$1,"Week",OFFSET(INDIRECT(ifpivot!$H$1),CELL("row",B399)-5,,)))</f>
        <v/>
      </c>
    </row>
    <row r="400" spans="2:4" x14ac:dyDescent="0.2">
      <c r="B400" s="32" t="str">
        <f ca="1">IF(ISBLANK(OFFSET(INDIRECT(ifpivot!$H$1),CELL("row",B400)-5,,)),"",OFFSET(INDIRECT(ifpivot!$H$1),CELL("row",B400)-5,,))</f>
        <v/>
      </c>
      <c r="C400" s="26" t="str">
        <f ca="1">IF(ISBLANK(OFFSET(INDIRECT(ifpivot!$H$1),CELL("row",B400)-5,,)),"", GETPIVOTDATA("Sum - IFLaunch",ifpivot!$A$1,"Week",OFFSET(INDIRECT(ifpivot!$H$1),CELL("row",B400)-5,,)))</f>
        <v/>
      </c>
      <c r="D400" s="26" t="str">
        <f ca="1">IF(ISBLANK(OFFSET(INDIRECT(ifpivot!$H$1),CELL("row",B400)-5,,)),"", GETPIVOTDATA("Sum - Fix",ifpivot!$A$1,"Week",OFFSET(INDIRECT(ifpivot!$H$1),CELL("row",B400)-5,,)))</f>
        <v/>
      </c>
    </row>
    <row r="401" spans="2:4" x14ac:dyDescent="0.2">
      <c r="B401" s="32" t="str">
        <f ca="1">IF(ISBLANK(OFFSET(INDIRECT(ifpivot!$H$1),CELL("row",B401)-5,,)),"",OFFSET(INDIRECT(ifpivot!$H$1),CELL("row",B401)-5,,))</f>
        <v/>
      </c>
      <c r="C401" s="26" t="str">
        <f ca="1">IF(ISBLANK(OFFSET(INDIRECT(ifpivot!$H$1),CELL("row",B401)-5,,)),"", GETPIVOTDATA("Sum - IFLaunch",ifpivot!$A$1,"Week",OFFSET(INDIRECT(ifpivot!$H$1),CELL("row",B401)-5,,)))</f>
        <v/>
      </c>
      <c r="D401" s="26" t="str">
        <f ca="1">IF(ISBLANK(OFFSET(INDIRECT(ifpivot!$H$1),CELL("row",B401)-5,,)),"", GETPIVOTDATA("Sum - Fix",ifpivot!$A$1,"Week",OFFSET(INDIRECT(ifpivot!$H$1),CELL("row",B401)-5,,)))</f>
        <v/>
      </c>
    </row>
    <row r="402" spans="2:4" x14ac:dyDescent="0.2">
      <c r="B402" s="32" t="str">
        <f ca="1">IF(ISBLANK(OFFSET(INDIRECT(ifpivot!$H$1),CELL("row",B402)-5,,)),"",OFFSET(INDIRECT(ifpivot!$H$1),CELL("row",B402)-5,,))</f>
        <v/>
      </c>
      <c r="C402" s="26" t="str">
        <f ca="1">IF(ISBLANK(OFFSET(INDIRECT(ifpivot!$H$1),CELL("row",B402)-5,,)),"", GETPIVOTDATA("Sum - IFLaunch",ifpivot!$A$1,"Week",OFFSET(INDIRECT(ifpivot!$H$1),CELL("row",B402)-5,,)))</f>
        <v/>
      </c>
      <c r="D402" s="26" t="str">
        <f ca="1">IF(ISBLANK(OFFSET(INDIRECT(ifpivot!$H$1),CELL("row",B402)-5,,)),"", GETPIVOTDATA("Sum - Fix",ifpivot!$A$1,"Week",OFFSET(INDIRECT(ifpivot!$H$1),CELL("row",B402)-5,,)))</f>
        <v/>
      </c>
    </row>
    <row r="403" spans="2:4" x14ac:dyDescent="0.2">
      <c r="B403" s="32" t="str">
        <f ca="1">IF(ISBLANK(OFFSET(INDIRECT(ifpivot!$H$1),CELL("row",B403)-5,,)),"",OFFSET(INDIRECT(ifpivot!$H$1),CELL("row",B403)-5,,))</f>
        <v/>
      </c>
      <c r="C403" s="26" t="str">
        <f ca="1">IF(ISBLANK(OFFSET(INDIRECT(ifpivot!$H$1),CELL("row",B403)-5,,)),"", GETPIVOTDATA("Sum - IFLaunch",ifpivot!$A$1,"Week",OFFSET(INDIRECT(ifpivot!$H$1),CELL("row",B403)-5,,)))</f>
        <v/>
      </c>
      <c r="D403" s="26" t="str">
        <f ca="1">IF(ISBLANK(OFFSET(INDIRECT(ifpivot!$H$1),CELL("row",B403)-5,,)),"", GETPIVOTDATA("Sum - Fix",ifpivot!$A$1,"Week",OFFSET(INDIRECT(ifpivot!$H$1),CELL("row",B403)-5,,)))</f>
        <v/>
      </c>
    </row>
    <row r="404" spans="2:4" x14ac:dyDescent="0.2">
      <c r="B404" s="32" t="str">
        <f ca="1">IF(ISBLANK(OFFSET(INDIRECT(ifpivot!$H$1),CELL("row",B404)-5,,)),"",OFFSET(INDIRECT(ifpivot!$H$1),CELL("row",B404)-5,,))</f>
        <v/>
      </c>
      <c r="C404" s="26" t="str">
        <f ca="1">IF(ISBLANK(OFFSET(INDIRECT(ifpivot!$H$1),CELL("row",B404)-5,,)),"", GETPIVOTDATA("Sum - IFLaunch",ifpivot!$A$1,"Week",OFFSET(INDIRECT(ifpivot!$H$1),CELL("row",B404)-5,,)))</f>
        <v/>
      </c>
      <c r="D404" s="26" t="str">
        <f ca="1">IF(ISBLANK(OFFSET(INDIRECT(ifpivot!$H$1),CELL("row",B404)-5,,)),"", GETPIVOTDATA("Sum - Fix",ifpivot!$A$1,"Week",OFFSET(INDIRECT(ifpivot!$H$1),CELL("row",B404)-5,,)))</f>
        <v/>
      </c>
    </row>
    <row r="405" spans="2:4" x14ac:dyDescent="0.2">
      <c r="B405" s="32" t="str">
        <f ca="1">IF(ISBLANK(OFFSET(INDIRECT(ifpivot!$H$1),CELL("row",B405)-5,,)),"",OFFSET(INDIRECT(ifpivot!$H$1),CELL("row",B405)-5,,))</f>
        <v/>
      </c>
      <c r="C405" s="26" t="str">
        <f ca="1">IF(ISBLANK(OFFSET(INDIRECT(ifpivot!$H$1),CELL("row",B405)-5,,)),"", GETPIVOTDATA("Sum - IFLaunch",ifpivot!$A$1,"Week",OFFSET(INDIRECT(ifpivot!$H$1),CELL("row",B405)-5,,)))</f>
        <v/>
      </c>
      <c r="D405" s="26" t="str">
        <f ca="1">IF(ISBLANK(OFFSET(INDIRECT(ifpivot!$H$1),CELL("row",B405)-5,,)),"", GETPIVOTDATA("Sum - Fix",ifpivot!$A$1,"Week",OFFSET(INDIRECT(ifpivot!$H$1),CELL("row",B405)-5,,)))</f>
        <v/>
      </c>
    </row>
    <row r="406" spans="2:4" x14ac:dyDescent="0.2">
      <c r="B406" s="32" t="str">
        <f ca="1">IF(ISBLANK(OFFSET(INDIRECT(ifpivot!$H$1),CELL("row",B406)-5,,)),"",OFFSET(INDIRECT(ifpivot!$H$1),CELL("row",B406)-5,,))</f>
        <v/>
      </c>
      <c r="C406" s="26" t="str">
        <f ca="1">IF(ISBLANK(OFFSET(INDIRECT(ifpivot!$H$1),CELL("row",B406)-5,,)),"", GETPIVOTDATA("Sum - IFLaunch",ifpivot!$A$1,"Week",OFFSET(INDIRECT(ifpivot!$H$1),CELL("row",B406)-5,,)))</f>
        <v/>
      </c>
      <c r="D406" s="26" t="str">
        <f ca="1">IF(ISBLANK(OFFSET(INDIRECT(ifpivot!$H$1),CELL("row",B406)-5,,)),"", GETPIVOTDATA("Sum - Fix",ifpivot!$A$1,"Week",OFFSET(INDIRECT(ifpivot!$H$1),CELL("row",B406)-5,,)))</f>
        <v/>
      </c>
    </row>
    <row r="407" spans="2:4" x14ac:dyDescent="0.2">
      <c r="B407" s="32" t="str">
        <f ca="1">IF(ISBLANK(OFFSET(INDIRECT(ifpivot!$H$1),CELL("row",B407)-5,,)),"",OFFSET(INDIRECT(ifpivot!$H$1),CELL("row",B407)-5,,))</f>
        <v/>
      </c>
      <c r="C407" s="26" t="str">
        <f ca="1">IF(ISBLANK(OFFSET(INDIRECT(ifpivot!$H$1),CELL("row",B407)-5,,)),"", GETPIVOTDATA("Sum - IFLaunch",ifpivot!$A$1,"Week",OFFSET(INDIRECT(ifpivot!$H$1),CELL("row",B407)-5,,)))</f>
        <v/>
      </c>
      <c r="D407" s="26" t="str">
        <f ca="1">IF(ISBLANK(OFFSET(INDIRECT(ifpivot!$H$1),CELL("row",B407)-5,,)),"", GETPIVOTDATA("Sum - Fix",ifpivot!$A$1,"Week",OFFSET(INDIRECT(ifpivot!$H$1),CELL("row",B407)-5,,)))</f>
        <v/>
      </c>
    </row>
    <row r="408" spans="2:4" x14ac:dyDescent="0.2">
      <c r="B408" s="32" t="str">
        <f ca="1">IF(ISBLANK(OFFSET(INDIRECT(ifpivot!$H$1),CELL("row",B408)-5,,)),"",OFFSET(INDIRECT(ifpivot!$H$1),CELL("row",B408)-5,,))</f>
        <v/>
      </c>
      <c r="C408" s="26" t="str">
        <f ca="1">IF(ISBLANK(OFFSET(INDIRECT(ifpivot!$H$1),CELL("row",B408)-5,,)),"", GETPIVOTDATA("Sum - IFLaunch",ifpivot!$A$1,"Week",OFFSET(INDIRECT(ifpivot!$H$1),CELL("row",B408)-5,,)))</f>
        <v/>
      </c>
      <c r="D408" s="26" t="str">
        <f ca="1">IF(ISBLANK(OFFSET(INDIRECT(ifpivot!$H$1),CELL("row",B408)-5,,)),"", GETPIVOTDATA("Sum - Fix",ifpivot!$A$1,"Week",OFFSET(INDIRECT(ifpivot!$H$1),CELL("row",B408)-5,,)))</f>
        <v/>
      </c>
    </row>
    <row r="409" spans="2:4" x14ac:dyDescent="0.2">
      <c r="B409" s="32" t="str">
        <f ca="1">IF(ISBLANK(OFFSET(INDIRECT(ifpivot!$H$1),CELL("row",B409)-5,,)),"",OFFSET(INDIRECT(ifpivot!$H$1),CELL("row",B409)-5,,))</f>
        <v/>
      </c>
      <c r="C409" s="26" t="str">
        <f ca="1">IF(ISBLANK(OFFSET(INDIRECT(ifpivot!$H$1),CELL("row",B409)-5,,)),"", GETPIVOTDATA("Sum - IFLaunch",ifpivot!$A$1,"Week",OFFSET(INDIRECT(ifpivot!$H$1),CELL("row",B409)-5,,)))</f>
        <v/>
      </c>
      <c r="D409" s="26" t="str">
        <f ca="1">IF(ISBLANK(OFFSET(INDIRECT(ifpivot!$H$1),CELL("row",B409)-5,,)),"", GETPIVOTDATA("Sum - Fix",ifpivot!$A$1,"Week",OFFSET(INDIRECT(ifpivot!$H$1),CELL("row",B409)-5,,)))</f>
        <v/>
      </c>
    </row>
    <row r="410" spans="2:4" x14ac:dyDescent="0.2">
      <c r="B410" s="32" t="str">
        <f ca="1">IF(ISBLANK(OFFSET(INDIRECT(ifpivot!$H$1),CELL("row",B410)-5,,)),"",OFFSET(INDIRECT(ifpivot!$H$1),CELL("row",B410)-5,,))</f>
        <v/>
      </c>
      <c r="C410" s="26" t="str">
        <f ca="1">IF(ISBLANK(OFFSET(INDIRECT(ifpivot!$H$1),CELL("row",B410)-5,,)),"", GETPIVOTDATA("Sum - IFLaunch",ifpivot!$A$1,"Week",OFFSET(INDIRECT(ifpivot!$H$1),CELL("row",B410)-5,,)))</f>
        <v/>
      </c>
      <c r="D410" s="26" t="str">
        <f ca="1">IF(ISBLANK(OFFSET(INDIRECT(ifpivot!$H$1),CELL("row",B410)-5,,)),"", GETPIVOTDATA("Sum - Fix",ifpivot!$A$1,"Week",OFFSET(INDIRECT(ifpivot!$H$1),CELL("row",B410)-5,,)))</f>
        <v/>
      </c>
    </row>
    <row r="411" spans="2:4" x14ac:dyDescent="0.2">
      <c r="B411" s="32" t="str">
        <f ca="1">IF(ISBLANK(OFFSET(INDIRECT(ifpivot!$H$1),CELL("row",B411)-5,,)),"",OFFSET(INDIRECT(ifpivot!$H$1),CELL("row",B411)-5,,))</f>
        <v/>
      </c>
      <c r="C411" s="26" t="str">
        <f ca="1">IF(ISBLANK(OFFSET(INDIRECT(ifpivot!$H$1),CELL("row",B411)-5,,)),"", GETPIVOTDATA("Sum - IFLaunch",ifpivot!$A$1,"Week",OFFSET(INDIRECT(ifpivot!$H$1),CELL("row",B411)-5,,)))</f>
        <v/>
      </c>
      <c r="D411" s="26" t="str">
        <f ca="1">IF(ISBLANK(OFFSET(INDIRECT(ifpivot!$H$1),CELL("row",B411)-5,,)),"", GETPIVOTDATA("Sum - Fix",ifpivot!$A$1,"Week",OFFSET(INDIRECT(ifpivot!$H$1),CELL("row",B411)-5,,)))</f>
        <v/>
      </c>
    </row>
    <row r="412" spans="2:4" x14ac:dyDescent="0.2">
      <c r="B412" s="32" t="str">
        <f ca="1">IF(ISBLANK(OFFSET(INDIRECT(ifpivot!$H$1),CELL("row",B412)-5,,)),"",OFFSET(INDIRECT(ifpivot!$H$1),CELL("row",B412)-5,,))</f>
        <v/>
      </c>
      <c r="C412" s="26" t="str">
        <f ca="1">IF(ISBLANK(OFFSET(INDIRECT(ifpivot!$H$1),CELL("row",B412)-5,,)),"", GETPIVOTDATA("Sum - IFLaunch",ifpivot!$A$1,"Week",OFFSET(INDIRECT(ifpivot!$H$1),CELL("row",B412)-5,,)))</f>
        <v/>
      </c>
      <c r="D412" s="26" t="str">
        <f ca="1">IF(ISBLANK(OFFSET(INDIRECT(ifpivot!$H$1),CELL("row",B412)-5,,)),"", GETPIVOTDATA("Sum - Fix",ifpivot!$A$1,"Week",OFFSET(INDIRECT(ifpivot!$H$1),CELL("row",B412)-5,,)))</f>
        <v/>
      </c>
    </row>
    <row r="413" spans="2:4" x14ac:dyDescent="0.2">
      <c r="B413" s="32" t="str">
        <f ca="1">IF(ISBLANK(OFFSET(INDIRECT(ifpivot!$H$1),CELL("row",B413)-5,,)),"",OFFSET(INDIRECT(ifpivot!$H$1),CELL("row",B413)-5,,))</f>
        <v/>
      </c>
      <c r="C413" s="26" t="str">
        <f ca="1">IF(ISBLANK(OFFSET(INDIRECT(ifpivot!$H$1),CELL("row",B413)-5,,)),"", GETPIVOTDATA("Sum - IFLaunch",ifpivot!$A$1,"Week",OFFSET(INDIRECT(ifpivot!$H$1),CELL("row",B413)-5,,)))</f>
        <v/>
      </c>
      <c r="D413" s="26" t="str">
        <f ca="1">IF(ISBLANK(OFFSET(INDIRECT(ifpivot!$H$1),CELL("row",B413)-5,,)),"", GETPIVOTDATA("Sum - Fix",ifpivot!$A$1,"Week",OFFSET(INDIRECT(ifpivot!$H$1),CELL("row",B413)-5,,)))</f>
        <v/>
      </c>
    </row>
    <row r="414" spans="2:4" x14ac:dyDescent="0.2">
      <c r="B414" s="32" t="str">
        <f ca="1">IF(ISBLANK(OFFSET(INDIRECT(ifpivot!$H$1),CELL("row",B414)-5,,)),"",OFFSET(INDIRECT(ifpivot!$H$1),CELL("row",B414)-5,,))</f>
        <v/>
      </c>
      <c r="C414" s="26" t="str">
        <f ca="1">IF(ISBLANK(OFFSET(INDIRECT(ifpivot!$H$1),CELL("row",B414)-5,,)),"", GETPIVOTDATA("Sum - IFLaunch",ifpivot!$A$1,"Week",OFFSET(INDIRECT(ifpivot!$H$1),CELL("row",B414)-5,,)))</f>
        <v/>
      </c>
      <c r="D414" s="26" t="str">
        <f ca="1">IF(ISBLANK(OFFSET(INDIRECT(ifpivot!$H$1),CELL("row",B414)-5,,)),"", GETPIVOTDATA("Sum - Fix",ifpivot!$A$1,"Week",OFFSET(INDIRECT(ifpivot!$H$1),CELL("row",B414)-5,,)))</f>
        <v/>
      </c>
    </row>
    <row r="415" spans="2:4" x14ac:dyDescent="0.2">
      <c r="B415" s="32" t="str">
        <f ca="1">IF(ISBLANK(OFFSET(INDIRECT(ifpivot!$H$1),CELL("row",B415)-5,,)),"",OFFSET(INDIRECT(ifpivot!$H$1),CELL("row",B415)-5,,))</f>
        <v/>
      </c>
      <c r="C415" s="26" t="str">
        <f ca="1">IF(ISBLANK(OFFSET(INDIRECT(ifpivot!$H$1),CELL("row",B415)-5,,)),"", GETPIVOTDATA("Sum - IFLaunch",ifpivot!$A$1,"Week",OFFSET(INDIRECT(ifpivot!$H$1),CELL("row",B415)-5,,)))</f>
        <v/>
      </c>
      <c r="D415" s="26" t="str">
        <f ca="1">IF(ISBLANK(OFFSET(INDIRECT(ifpivot!$H$1),CELL("row",B415)-5,,)),"", GETPIVOTDATA("Sum - Fix",ifpivot!$A$1,"Week",OFFSET(INDIRECT(ifpivot!$H$1),CELL("row",B415)-5,,)))</f>
        <v/>
      </c>
    </row>
    <row r="416" spans="2:4" x14ac:dyDescent="0.2">
      <c r="B416" s="32" t="str">
        <f ca="1">IF(ISBLANK(OFFSET(INDIRECT(ifpivot!$H$1),CELL("row",B416)-5,,)),"",OFFSET(INDIRECT(ifpivot!$H$1),CELL("row",B416)-5,,))</f>
        <v/>
      </c>
      <c r="C416" s="26" t="str">
        <f ca="1">IF(ISBLANK(OFFSET(INDIRECT(ifpivot!$H$1),CELL("row",B416)-5,,)),"", GETPIVOTDATA("Sum - IFLaunch",ifpivot!$A$1,"Week",OFFSET(INDIRECT(ifpivot!$H$1),CELL("row",B416)-5,,)))</f>
        <v/>
      </c>
      <c r="D416" s="26" t="str">
        <f ca="1">IF(ISBLANK(OFFSET(INDIRECT(ifpivot!$H$1),CELL("row",B416)-5,,)),"", GETPIVOTDATA("Sum - Fix",ifpivot!$A$1,"Week",OFFSET(INDIRECT(ifpivot!$H$1),CELL("row",B416)-5,,)))</f>
        <v/>
      </c>
    </row>
    <row r="417" spans="2:4" x14ac:dyDescent="0.2">
      <c r="B417" s="32" t="str">
        <f ca="1">IF(ISBLANK(OFFSET(INDIRECT(ifpivot!$H$1),CELL("row",B417)-5,,)),"",OFFSET(INDIRECT(ifpivot!$H$1),CELL("row",B417)-5,,))</f>
        <v/>
      </c>
      <c r="C417" s="26" t="str">
        <f ca="1">IF(ISBLANK(OFFSET(INDIRECT(ifpivot!$H$1),CELL("row",B417)-5,,)),"", GETPIVOTDATA("Sum - IFLaunch",ifpivot!$A$1,"Week",OFFSET(INDIRECT(ifpivot!$H$1),CELL("row",B417)-5,,)))</f>
        <v/>
      </c>
      <c r="D417" s="26" t="str">
        <f ca="1">IF(ISBLANK(OFFSET(INDIRECT(ifpivot!$H$1),CELL("row",B417)-5,,)),"", GETPIVOTDATA("Sum - Fix",ifpivot!$A$1,"Week",OFFSET(INDIRECT(ifpivot!$H$1),CELL("row",B417)-5,,)))</f>
        <v/>
      </c>
    </row>
    <row r="418" spans="2:4" x14ac:dyDescent="0.2">
      <c r="B418" s="32" t="str">
        <f ca="1">IF(ISBLANK(OFFSET(INDIRECT(ifpivot!$H$1),CELL("row",B418)-5,,)),"",OFFSET(INDIRECT(ifpivot!$H$1),CELL("row",B418)-5,,))</f>
        <v/>
      </c>
      <c r="C418" s="26" t="str">
        <f ca="1">IF(ISBLANK(OFFSET(INDIRECT(ifpivot!$H$1),CELL("row",B418)-5,,)),"", GETPIVOTDATA("Sum - IFLaunch",ifpivot!$A$1,"Week",OFFSET(INDIRECT(ifpivot!$H$1),CELL("row",B418)-5,,)))</f>
        <v/>
      </c>
      <c r="D418" s="26" t="str">
        <f ca="1">IF(ISBLANK(OFFSET(INDIRECT(ifpivot!$H$1),CELL("row",B418)-5,,)),"", GETPIVOTDATA("Sum - Fix",ifpivot!$A$1,"Week",OFFSET(INDIRECT(ifpivot!$H$1),CELL("row",B418)-5,,)))</f>
        <v/>
      </c>
    </row>
    <row r="419" spans="2:4" x14ac:dyDescent="0.2">
      <c r="B419" s="32" t="str">
        <f ca="1">IF(ISBLANK(OFFSET(INDIRECT(ifpivot!$H$1),CELL("row",B419)-5,,)),"",OFFSET(INDIRECT(ifpivot!$H$1),CELL("row",B419)-5,,))</f>
        <v/>
      </c>
      <c r="C419" s="26" t="str">
        <f ca="1">IF(ISBLANK(OFFSET(INDIRECT(ifpivot!$H$1),CELL("row",B419)-5,,)),"", GETPIVOTDATA("Sum - IFLaunch",ifpivot!$A$1,"Week",OFFSET(INDIRECT(ifpivot!$H$1),CELL("row",B419)-5,,)))</f>
        <v/>
      </c>
      <c r="D419" s="26" t="str">
        <f ca="1">IF(ISBLANK(OFFSET(INDIRECT(ifpivot!$H$1),CELL("row",B419)-5,,)),"", GETPIVOTDATA("Sum - Fix",ifpivot!$A$1,"Week",OFFSET(INDIRECT(ifpivot!$H$1),CELL("row",B419)-5,,)))</f>
        <v/>
      </c>
    </row>
    <row r="420" spans="2:4" x14ac:dyDescent="0.2">
      <c r="B420" s="32" t="str">
        <f ca="1">IF(ISBLANK(OFFSET(INDIRECT(ifpivot!$H$1),CELL("row",B420)-5,,)),"",OFFSET(INDIRECT(ifpivot!$H$1),CELL("row",B420)-5,,))</f>
        <v/>
      </c>
      <c r="C420" s="26" t="str">
        <f ca="1">IF(ISBLANK(OFFSET(INDIRECT(ifpivot!$H$1),CELL("row",B420)-5,,)),"", GETPIVOTDATA("Sum - IFLaunch",ifpivot!$A$1,"Week",OFFSET(INDIRECT(ifpivot!$H$1),CELL("row",B420)-5,,)))</f>
        <v/>
      </c>
      <c r="D420" s="26" t="str">
        <f ca="1">IF(ISBLANK(OFFSET(INDIRECT(ifpivot!$H$1),CELL("row",B420)-5,,)),"", GETPIVOTDATA("Sum - Fix",ifpivot!$A$1,"Week",OFFSET(INDIRECT(ifpivot!$H$1),CELL("row",B420)-5,,)))</f>
        <v/>
      </c>
    </row>
    <row r="421" spans="2:4" x14ac:dyDescent="0.2">
      <c r="B421" s="32" t="str">
        <f ca="1">IF(ISBLANK(OFFSET(INDIRECT(ifpivot!$H$1),CELL("row",B421)-5,,)),"",OFFSET(INDIRECT(ifpivot!$H$1),CELL("row",B421)-5,,))</f>
        <v/>
      </c>
      <c r="C421" s="26" t="str">
        <f ca="1">IF(ISBLANK(OFFSET(INDIRECT(ifpivot!$H$1),CELL("row",B421)-5,,)),"", GETPIVOTDATA("Sum - IFLaunch",ifpivot!$A$1,"Week",OFFSET(INDIRECT(ifpivot!$H$1),CELL("row",B421)-5,,)))</f>
        <v/>
      </c>
      <c r="D421" s="26" t="str">
        <f ca="1">IF(ISBLANK(OFFSET(INDIRECT(ifpivot!$H$1),CELL("row",B421)-5,,)),"", GETPIVOTDATA("Sum - Fix",ifpivot!$A$1,"Week",OFFSET(INDIRECT(ifpivot!$H$1),CELL("row",B421)-5,,)))</f>
        <v/>
      </c>
    </row>
    <row r="422" spans="2:4" x14ac:dyDescent="0.2">
      <c r="B422" s="32" t="str">
        <f ca="1">IF(ISBLANK(OFFSET(INDIRECT(ifpivot!$H$1),CELL("row",B422)-5,,)),"",OFFSET(INDIRECT(ifpivot!$H$1),CELL("row",B422)-5,,))</f>
        <v/>
      </c>
      <c r="C422" s="26" t="str">
        <f ca="1">IF(ISBLANK(OFFSET(INDIRECT(ifpivot!$H$1),CELL("row",B422)-5,,)),"", GETPIVOTDATA("Sum - IFLaunch",ifpivot!$A$1,"Week",OFFSET(INDIRECT(ifpivot!$H$1),CELL("row",B422)-5,,)))</f>
        <v/>
      </c>
      <c r="D422" s="26" t="str">
        <f ca="1">IF(ISBLANK(OFFSET(INDIRECT(ifpivot!$H$1),CELL("row",B422)-5,,)),"", GETPIVOTDATA("Sum - Fix",ifpivot!$A$1,"Week",OFFSET(INDIRECT(ifpivot!$H$1),CELL("row",B422)-5,,)))</f>
        <v/>
      </c>
    </row>
    <row r="423" spans="2:4" x14ac:dyDescent="0.2">
      <c r="B423" s="32" t="str">
        <f ca="1">IF(ISBLANK(OFFSET(INDIRECT(ifpivot!$H$1),CELL("row",B423)-5,,)),"",OFFSET(INDIRECT(ifpivot!$H$1),CELL("row",B423)-5,,))</f>
        <v/>
      </c>
      <c r="C423" s="26" t="str">
        <f ca="1">IF(ISBLANK(OFFSET(INDIRECT(ifpivot!$H$1),CELL("row",B423)-5,,)),"", GETPIVOTDATA("Sum - IFLaunch",ifpivot!$A$1,"Week",OFFSET(INDIRECT(ifpivot!$H$1),CELL("row",B423)-5,,)))</f>
        <v/>
      </c>
      <c r="D423" s="26" t="str">
        <f ca="1">IF(ISBLANK(OFFSET(INDIRECT(ifpivot!$H$1),CELL("row",B423)-5,,)),"", GETPIVOTDATA("Sum - Fix",ifpivot!$A$1,"Week",OFFSET(INDIRECT(ifpivot!$H$1),CELL("row",B423)-5,,)))</f>
        <v/>
      </c>
    </row>
    <row r="424" spans="2:4" x14ac:dyDescent="0.2">
      <c r="B424" s="32" t="str">
        <f ca="1">IF(ISBLANK(OFFSET(INDIRECT(ifpivot!$H$1),CELL("row",B424)-5,,)),"",OFFSET(INDIRECT(ifpivot!$H$1),CELL("row",B424)-5,,))</f>
        <v/>
      </c>
      <c r="C424" s="26" t="str">
        <f ca="1">IF(ISBLANK(OFFSET(INDIRECT(ifpivot!$H$1),CELL("row",B424)-5,,)),"", GETPIVOTDATA("Sum - IFLaunch",ifpivot!$A$1,"Week",OFFSET(INDIRECT(ifpivot!$H$1),CELL("row",B424)-5,,)))</f>
        <v/>
      </c>
      <c r="D424" s="26" t="str">
        <f ca="1">IF(ISBLANK(OFFSET(INDIRECT(ifpivot!$H$1),CELL("row",B424)-5,,)),"", GETPIVOTDATA("Sum - Fix",ifpivot!$A$1,"Week",OFFSET(INDIRECT(ifpivot!$H$1),CELL("row",B424)-5,,)))</f>
        <v/>
      </c>
    </row>
    <row r="425" spans="2:4" x14ac:dyDescent="0.2">
      <c r="B425" s="32" t="str">
        <f ca="1">IF(ISBLANK(OFFSET(INDIRECT(ifpivot!$H$1),CELL("row",B425)-5,,)),"",OFFSET(INDIRECT(ifpivot!$H$1),CELL("row",B425)-5,,))</f>
        <v/>
      </c>
      <c r="C425" s="26" t="str">
        <f ca="1">IF(ISBLANK(OFFSET(INDIRECT(ifpivot!$H$1),CELL("row",B425)-5,,)),"", GETPIVOTDATA("Sum - IFLaunch",ifpivot!$A$1,"Week",OFFSET(INDIRECT(ifpivot!$H$1),CELL("row",B425)-5,,)))</f>
        <v/>
      </c>
      <c r="D425" s="26" t="str">
        <f ca="1">IF(ISBLANK(OFFSET(INDIRECT(ifpivot!$H$1),CELL("row",B425)-5,,)),"", GETPIVOTDATA("Sum - Fix",ifpivot!$A$1,"Week",OFFSET(INDIRECT(ifpivot!$H$1),CELL("row",B425)-5,,)))</f>
        <v/>
      </c>
    </row>
    <row r="426" spans="2:4" x14ac:dyDescent="0.2">
      <c r="B426" s="32" t="str">
        <f ca="1">IF(ISBLANK(OFFSET(INDIRECT(ifpivot!$H$1),CELL("row",B426)-5,,)),"",OFFSET(INDIRECT(ifpivot!$H$1),CELL("row",B426)-5,,))</f>
        <v/>
      </c>
      <c r="C426" s="26" t="str">
        <f ca="1">IF(ISBLANK(OFFSET(INDIRECT(ifpivot!$H$1),CELL("row",B426)-5,,)),"", GETPIVOTDATA("Sum - IFLaunch",ifpivot!$A$1,"Week",OFFSET(INDIRECT(ifpivot!$H$1),CELL("row",B426)-5,,)))</f>
        <v/>
      </c>
      <c r="D426" s="26" t="str">
        <f ca="1">IF(ISBLANK(OFFSET(INDIRECT(ifpivot!$H$1),CELL("row",B426)-5,,)),"", GETPIVOTDATA("Sum - Fix",ifpivot!$A$1,"Week",OFFSET(INDIRECT(ifpivot!$H$1),CELL("row",B426)-5,,)))</f>
        <v/>
      </c>
    </row>
    <row r="427" spans="2:4" x14ac:dyDescent="0.2">
      <c r="B427" s="32" t="str">
        <f ca="1">IF(ISBLANK(OFFSET(INDIRECT(ifpivot!$H$1),CELL("row",B427)-5,,)),"",OFFSET(INDIRECT(ifpivot!$H$1),CELL("row",B427)-5,,))</f>
        <v/>
      </c>
      <c r="C427" s="26" t="str">
        <f ca="1">IF(ISBLANK(OFFSET(INDIRECT(ifpivot!$H$1),CELL("row",B427)-5,,)),"", GETPIVOTDATA("Sum - IFLaunch",ifpivot!$A$1,"Week",OFFSET(INDIRECT(ifpivot!$H$1),CELL("row",B427)-5,,)))</f>
        <v/>
      </c>
      <c r="D427" s="26" t="str">
        <f ca="1">IF(ISBLANK(OFFSET(INDIRECT(ifpivot!$H$1),CELL("row",B427)-5,,)),"", GETPIVOTDATA("Sum - Fix",ifpivot!$A$1,"Week",OFFSET(INDIRECT(ifpivot!$H$1),CELL("row",B427)-5,,)))</f>
        <v/>
      </c>
    </row>
    <row r="428" spans="2:4" x14ac:dyDescent="0.2">
      <c r="B428" s="32" t="str">
        <f ca="1">IF(ISBLANK(OFFSET(INDIRECT(ifpivot!$H$1),CELL("row",B428)-5,,)),"",OFFSET(INDIRECT(ifpivot!$H$1),CELL("row",B428)-5,,))</f>
        <v/>
      </c>
      <c r="C428" s="26" t="str">
        <f ca="1">IF(ISBLANK(OFFSET(INDIRECT(ifpivot!$H$1),CELL("row",B428)-5,,)),"", GETPIVOTDATA("Sum - IFLaunch",ifpivot!$A$1,"Week",OFFSET(INDIRECT(ifpivot!$H$1),CELL("row",B428)-5,,)))</f>
        <v/>
      </c>
      <c r="D428" s="26" t="str">
        <f ca="1">IF(ISBLANK(OFFSET(INDIRECT(ifpivot!$H$1),CELL("row",B428)-5,,)),"", GETPIVOTDATA("Sum - Fix",ifpivot!$A$1,"Week",OFFSET(INDIRECT(ifpivot!$H$1),CELL("row",B428)-5,,)))</f>
        <v/>
      </c>
    </row>
    <row r="429" spans="2:4" x14ac:dyDescent="0.2">
      <c r="B429" s="32" t="str">
        <f ca="1">IF(ISBLANK(OFFSET(INDIRECT(ifpivot!$H$1),CELL("row",B429)-5,,)),"",OFFSET(INDIRECT(ifpivot!$H$1),CELL("row",B429)-5,,))</f>
        <v/>
      </c>
      <c r="C429" s="26" t="str">
        <f ca="1">IF(ISBLANK(OFFSET(INDIRECT(ifpivot!$H$1),CELL("row",B429)-5,,)),"", GETPIVOTDATA("Sum - IFLaunch",ifpivot!$A$1,"Week",OFFSET(INDIRECT(ifpivot!$H$1),CELL("row",B429)-5,,)))</f>
        <v/>
      </c>
      <c r="D429" s="26" t="str">
        <f ca="1">IF(ISBLANK(OFFSET(INDIRECT(ifpivot!$H$1),CELL("row",B429)-5,,)),"", GETPIVOTDATA("Sum - Fix",ifpivot!$A$1,"Week",OFFSET(INDIRECT(ifpivot!$H$1),CELL("row",B429)-5,,)))</f>
        <v/>
      </c>
    </row>
    <row r="430" spans="2:4" x14ac:dyDescent="0.2">
      <c r="B430" s="32" t="str">
        <f ca="1">IF(ISBLANK(OFFSET(INDIRECT(ifpivot!$H$1),CELL("row",B430)-5,,)),"",OFFSET(INDIRECT(ifpivot!$H$1),CELL("row",B430)-5,,))</f>
        <v/>
      </c>
      <c r="C430" s="26" t="str">
        <f ca="1">IF(ISBLANK(OFFSET(INDIRECT(ifpivot!$H$1),CELL("row",B430)-5,,)),"", GETPIVOTDATA("Sum - IFLaunch",ifpivot!$A$1,"Week",OFFSET(INDIRECT(ifpivot!$H$1),CELL("row",B430)-5,,)))</f>
        <v/>
      </c>
      <c r="D430" s="26" t="str">
        <f ca="1">IF(ISBLANK(OFFSET(INDIRECT(ifpivot!$H$1),CELL("row",B430)-5,,)),"", GETPIVOTDATA("Sum - Fix",ifpivot!$A$1,"Week",OFFSET(INDIRECT(ifpivot!$H$1),CELL("row",B430)-5,,)))</f>
        <v/>
      </c>
    </row>
    <row r="431" spans="2:4" x14ac:dyDescent="0.2">
      <c r="B431" s="32" t="str">
        <f ca="1">IF(ISBLANK(OFFSET(INDIRECT(ifpivot!$H$1),CELL("row",B431)-5,,)),"",OFFSET(INDIRECT(ifpivot!$H$1),CELL("row",B431)-5,,))</f>
        <v/>
      </c>
      <c r="C431" s="26" t="str">
        <f ca="1">IF(ISBLANK(OFFSET(INDIRECT(ifpivot!$H$1),CELL("row",B431)-5,,)),"", GETPIVOTDATA("Sum - IFLaunch",ifpivot!$A$1,"Week",OFFSET(INDIRECT(ifpivot!$H$1),CELL("row",B431)-5,,)))</f>
        <v/>
      </c>
      <c r="D431" s="26" t="str">
        <f ca="1">IF(ISBLANK(OFFSET(INDIRECT(ifpivot!$H$1),CELL("row",B431)-5,,)),"", GETPIVOTDATA("Sum - Fix",ifpivot!$A$1,"Week",OFFSET(INDIRECT(ifpivot!$H$1),CELL("row",B431)-5,,)))</f>
        <v/>
      </c>
    </row>
    <row r="432" spans="2:4" x14ac:dyDescent="0.2">
      <c r="B432" s="32" t="str">
        <f ca="1">IF(ISBLANK(OFFSET(INDIRECT(ifpivot!$H$1),CELL("row",B432)-5,,)),"",OFFSET(INDIRECT(ifpivot!$H$1),CELL("row",B432)-5,,))</f>
        <v/>
      </c>
      <c r="C432" s="26" t="str">
        <f ca="1">IF(ISBLANK(OFFSET(INDIRECT(ifpivot!$H$1),CELL("row",B432)-5,,)),"", GETPIVOTDATA("Sum - IFLaunch",ifpivot!$A$1,"Week",OFFSET(INDIRECT(ifpivot!$H$1),CELL("row",B432)-5,,)))</f>
        <v/>
      </c>
      <c r="D432" s="26" t="str">
        <f ca="1">IF(ISBLANK(OFFSET(INDIRECT(ifpivot!$H$1),CELL("row",B432)-5,,)),"", GETPIVOTDATA("Sum - Fix",ifpivot!$A$1,"Week",OFFSET(INDIRECT(ifpivot!$H$1),CELL("row",B432)-5,,)))</f>
        <v/>
      </c>
    </row>
    <row r="433" spans="2:4" x14ac:dyDescent="0.2">
      <c r="B433" s="32" t="str">
        <f ca="1">IF(ISBLANK(OFFSET(INDIRECT(ifpivot!$H$1),CELL("row",B433)-5,,)),"",OFFSET(INDIRECT(ifpivot!$H$1),CELL("row",B433)-5,,))</f>
        <v/>
      </c>
      <c r="C433" s="26" t="str">
        <f ca="1">IF(ISBLANK(OFFSET(INDIRECT(ifpivot!$H$1),CELL("row",B433)-5,,)),"", GETPIVOTDATA("Sum - IFLaunch",ifpivot!$A$1,"Week",OFFSET(INDIRECT(ifpivot!$H$1),CELL("row",B433)-5,,)))</f>
        <v/>
      </c>
      <c r="D433" s="26" t="str">
        <f ca="1">IF(ISBLANK(OFFSET(INDIRECT(ifpivot!$H$1),CELL("row",B433)-5,,)),"", GETPIVOTDATA("Sum - Fix",ifpivot!$A$1,"Week",OFFSET(INDIRECT(ifpivot!$H$1),CELL("row",B433)-5,,)))</f>
        <v/>
      </c>
    </row>
    <row r="434" spans="2:4" x14ac:dyDescent="0.2">
      <c r="B434" s="32" t="str">
        <f ca="1">IF(ISBLANK(OFFSET(INDIRECT(ifpivot!$H$1),CELL("row",B434)-5,,)),"",OFFSET(INDIRECT(ifpivot!$H$1),CELL("row",B434)-5,,))</f>
        <v/>
      </c>
      <c r="C434" s="26" t="str">
        <f ca="1">IF(ISBLANK(OFFSET(INDIRECT(ifpivot!$H$1),CELL("row",B434)-5,,)),"", GETPIVOTDATA("Sum - IFLaunch",ifpivot!$A$1,"Week",OFFSET(INDIRECT(ifpivot!$H$1),CELL("row",B434)-5,,)))</f>
        <v/>
      </c>
      <c r="D434" s="26" t="str">
        <f ca="1">IF(ISBLANK(OFFSET(INDIRECT(ifpivot!$H$1),CELL("row",B434)-5,,)),"", GETPIVOTDATA("Sum - Fix",ifpivot!$A$1,"Week",OFFSET(INDIRECT(ifpivot!$H$1),CELL("row",B434)-5,,)))</f>
        <v/>
      </c>
    </row>
    <row r="435" spans="2:4" x14ac:dyDescent="0.2">
      <c r="B435" s="32" t="str">
        <f ca="1">IF(ISBLANK(OFFSET(INDIRECT(ifpivot!$H$1),CELL("row",B435)-5,,)),"",OFFSET(INDIRECT(ifpivot!$H$1),CELL("row",B435)-5,,))</f>
        <v/>
      </c>
      <c r="C435" s="26" t="str">
        <f ca="1">IF(ISBLANK(OFFSET(INDIRECT(ifpivot!$H$1),CELL("row",B435)-5,,)),"", GETPIVOTDATA("Sum - IFLaunch",ifpivot!$A$1,"Week",OFFSET(INDIRECT(ifpivot!$H$1),CELL("row",B435)-5,,)))</f>
        <v/>
      </c>
      <c r="D435" s="26" t="str">
        <f ca="1">IF(ISBLANK(OFFSET(INDIRECT(ifpivot!$H$1),CELL("row",B435)-5,,)),"", GETPIVOTDATA("Sum - Fix",ifpivot!$A$1,"Week",OFFSET(INDIRECT(ifpivot!$H$1),CELL("row",B435)-5,,)))</f>
        <v/>
      </c>
    </row>
    <row r="436" spans="2:4" x14ac:dyDescent="0.2">
      <c r="B436" s="32" t="str">
        <f ca="1">IF(ISBLANK(OFFSET(INDIRECT(ifpivot!$H$1),CELL("row",B436)-5,,)),"",OFFSET(INDIRECT(ifpivot!$H$1),CELL("row",B436)-5,,))</f>
        <v/>
      </c>
      <c r="C436" s="26" t="str">
        <f ca="1">IF(ISBLANK(OFFSET(INDIRECT(ifpivot!$H$1),CELL("row",B436)-5,,)),"", GETPIVOTDATA("Sum - IFLaunch",ifpivot!$A$1,"Week",OFFSET(INDIRECT(ifpivot!$H$1),CELL("row",B436)-5,,)))</f>
        <v/>
      </c>
      <c r="D436" s="26" t="str">
        <f ca="1">IF(ISBLANK(OFFSET(INDIRECT(ifpivot!$H$1),CELL("row",B436)-5,,)),"", GETPIVOTDATA("Sum - Fix",ifpivot!$A$1,"Week",OFFSET(INDIRECT(ifpivot!$H$1),CELL("row",B436)-5,,)))</f>
        <v/>
      </c>
    </row>
    <row r="437" spans="2:4" x14ac:dyDescent="0.2">
      <c r="B437" s="32" t="str">
        <f ca="1">IF(ISBLANK(OFFSET(INDIRECT(ifpivot!$H$1),CELL("row",B437)-5,,)),"",OFFSET(INDIRECT(ifpivot!$H$1),CELL("row",B437)-5,,))</f>
        <v/>
      </c>
      <c r="C437" s="26" t="str">
        <f ca="1">IF(ISBLANK(OFFSET(INDIRECT(ifpivot!$H$1),CELL("row",B437)-5,,)),"", GETPIVOTDATA("Sum - IFLaunch",ifpivot!$A$1,"Week",OFFSET(INDIRECT(ifpivot!$H$1),CELL("row",B437)-5,,)))</f>
        <v/>
      </c>
      <c r="D437" s="26" t="str">
        <f ca="1">IF(ISBLANK(OFFSET(INDIRECT(ifpivot!$H$1),CELL("row",B437)-5,,)),"", GETPIVOTDATA("Sum - Fix",ifpivot!$A$1,"Week",OFFSET(INDIRECT(ifpivot!$H$1),CELL("row",B437)-5,,)))</f>
        <v/>
      </c>
    </row>
    <row r="438" spans="2:4" x14ac:dyDescent="0.2">
      <c r="B438" s="32" t="str">
        <f ca="1">IF(ISBLANK(OFFSET(INDIRECT(ifpivot!$H$1),CELL("row",B438)-5,,)),"",OFFSET(INDIRECT(ifpivot!$H$1),CELL("row",B438)-5,,))</f>
        <v/>
      </c>
      <c r="C438" s="26" t="str">
        <f ca="1">IF(ISBLANK(OFFSET(INDIRECT(ifpivot!$H$1),CELL("row",B438)-5,,)),"", GETPIVOTDATA("Sum - IFLaunch",ifpivot!$A$1,"Week",OFFSET(INDIRECT(ifpivot!$H$1),CELL("row",B438)-5,,)))</f>
        <v/>
      </c>
      <c r="D438" s="26" t="str">
        <f ca="1">IF(ISBLANK(OFFSET(INDIRECT(ifpivot!$H$1),CELL("row",B438)-5,,)),"", GETPIVOTDATA("Sum - Fix",ifpivot!$A$1,"Week",OFFSET(INDIRECT(ifpivot!$H$1),CELL("row",B438)-5,,)))</f>
        <v/>
      </c>
    </row>
    <row r="439" spans="2:4" x14ac:dyDescent="0.2">
      <c r="B439" s="32" t="str">
        <f ca="1">IF(ISBLANK(OFFSET(INDIRECT(ifpivot!$H$1),CELL("row",B439)-5,,)),"",OFFSET(INDIRECT(ifpivot!$H$1),CELL("row",B439)-5,,))</f>
        <v/>
      </c>
      <c r="C439" s="26" t="str">
        <f ca="1">IF(ISBLANK(OFFSET(INDIRECT(ifpivot!$H$1),CELL("row",B439)-5,,)),"", GETPIVOTDATA("Sum - IFLaunch",ifpivot!$A$1,"Week",OFFSET(INDIRECT(ifpivot!$H$1),CELL("row",B439)-5,,)))</f>
        <v/>
      </c>
      <c r="D439" s="26" t="str">
        <f ca="1">IF(ISBLANK(OFFSET(INDIRECT(ifpivot!$H$1),CELL("row",B439)-5,,)),"", GETPIVOTDATA("Sum - Fix",ifpivot!$A$1,"Week",OFFSET(INDIRECT(ifpivot!$H$1),CELL("row",B439)-5,,)))</f>
        <v/>
      </c>
    </row>
    <row r="440" spans="2:4" x14ac:dyDescent="0.2">
      <c r="B440" s="32" t="str">
        <f ca="1">IF(ISBLANK(OFFSET(INDIRECT(ifpivot!$H$1),CELL("row",B440)-5,,)),"",OFFSET(INDIRECT(ifpivot!$H$1),CELL("row",B440)-5,,))</f>
        <v/>
      </c>
      <c r="C440" s="26" t="str">
        <f ca="1">IF(ISBLANK(OFFSET(INDIRECT(ifpivot!$H$1),CELL("row",B440)-5,,)),"", GETPIVOTDATA("Sum - IFLaunch",ifpivot!$A$1,"Week",OFFSET(INDIRECT(ifpivot!$H$1),CELL("row",B440)-5,,)))</f>
        <v/>
      </c>
      <c r="D440" s="26" t="str">
        <f ca="1">IF(ISBLANK(OFFSET(INDIRECT(ifpivot!$H$1),CELL("row",B440)-5,,)),"", GETPIVOTDATA("Sum - Fix",ifpivot!$A$1,"Week",OFFSET(INDIRECT(ifpivot!$H$1),CELL("row",B440)-5,,)))</f>
        <v/>
      </c>
    </row>
    <row r="441" spans="2:4" x14ac:dyDescent="0.2">
      <c r="B441" s="32" t="str">
        <f ca="1">IF(ISBLANK(OFFSET(INDIRECT(ifpivot!$H$1),CELL("row",B441)-5,,)),"",OFFSET(INDIRECT(ifpivot!$H$1),CELL("row",B441)-5,,))</f>
        <v/>
      </c>
      <c r="C441" s="26" t="str">
        <f ca="1">IF(ISBLANK(OFFSET(INDIRECT(ifpivot!$H$1),CELL("row",B441)-5,,)),"", GETPIVOTDATA("Sum - IFLaunch",ifpivot!$A$1,"Week",OFFSET(INDIRECT(ifpivot!$H$1),CELL("row",B441)-5,,)))</f>
        <v/>
      </c>
      <c r="D441" s="26" t="str">
        <f ca="1">IF(ISBLANK(OFFSET(INDIRECT(ifpivot!$H$1),CELL("row",B441)-5,,)),"", GETPIVOTDATA("Sum - Fix",ifpivot!$A$1,"Week",OFFSET(INDIRECT(ifpivot!$H$1),CELL("row",B441)-5,,)))</f>
        <v/>
      </c>
    </row>
    <row r="442" spans="2:4" x14ac:dyDescent="0.2">
      <c r="B442" s="32" t="str">
        <f ca="1">IF(ISBLANK(OFFSET(INDIRECT(ifpivot!$H$1),CELL("row",B442)-5,,)),"",OFFSET(INDIRECT(ifpivot!$H$1),CELL("row",B442)-5,,))</f>
        <v/>
      </c>
      <c r="C442" s="26" t="str">
        <f ca="1">IF(ISBLANK(OFFSET(INDIRECT(ifpivot!$H$1),CELL("row",B442)-5,,)),"", GETPIVOTDATA("Sum - IFLaunch",ifpivot!$A$1,"Week",OFFSET(INDIRECT(ifpivot!$H$1),CELL("row",B442)-5,,)))</f>
        <v/>
      </c>
      <c r="D442" s="26" t="str">
        <f ca="1">IF(ISBLANK(OFFSET(INDIRECT(ifpivot!$H$1),CELL("row",B442)-5,,)),"", GETPIVOTDATA("Sum - Fix",ifpivot!$A$1,"Week",OFFSET(INDIRECT(ifpivot!$H$1),CELL("row",B442)-5,,)))</f>
        <v/>
      </c>
    </row>
    <row r="443" spans="2:4" x14ac:dyDescent="0.2">
      <c r="B443" s="32" t="str">
        <f ca="1">IF(ISBLANK(OFFSET(INDIRECT(ifpivot!$H$1),CELL("row",B443)-5,,)),"",OFFSET(INDIRECT(ifpivot!$H$1),CELL("row",B443)-5,,))</f>
        <v/>
      </c>
      <c r="C443" s="26" t="str">
        <f ca="1">IF(ISBLANK(OFFSET(INDIRECT(ifpivot!$H$1),CELL("row",B443)-5,,)),"", GETPIVOTDATA("Sum - IFLaunch",ifpivot!$A$1,"Week",OFFSET(INDIRECT(ifpivot!$H$1),CELL("row",B443)-5,,)))</f>
        <v/>
      </c>
      <c r="D443" s="26" t="str">
        <f ca="1">IF(ISBLANK(OFFSET(INDIRECT(ifpivot!$H$1),CELL("row",B443)-5,,)),"", GETPIVOTDATA("Sum - Fix",ifpivot!$A$1,"Week",OFFSET(INDIRECT(ifpivot!$H$1),CELL("row",B443)-5,,)))</f>
        <v/>
      </c>
    </row>
    <row r="444" spans="2:4" x14ac:dyDescent="0.2">
      <c r="B444" s="32" t="str">
        <f ca="1">IF(ISBLANK(OFFSET(INDIRECT(ifpivot!$H$1),CELL("row",B444)-5,,)),"",OFFSET(INDIRECT(ifpivot!$H$1),CELL("row",B444)-5,,))</f>
        <v/>
      </c>
      <c r="C444" s="26" t="str">
        <f ca="1">IF(ISBLANK(OFFSET(INDIRECT(ifpivot!$H$1),CELL("row",B444)-5,,)),"", GETPIVOTDATA("Sum - IFLaunch",ifpivot!$A$1,"Week",OFFSET(INDIRECT(ifpivot!$H$1),CELL("row",B444)-5,,)))</f>
        <v/>
      </c>
      <c r="D444" s="26" t="str">
        <f ca="1">IF(ISBLANK(OFFSET(INDIRECT(ifpivot!$H$1),CELL("row",B444)-5,,)),"", GETPIVOTDATA("Sum - Fix",ifpivot!$A$1,"Week",OFFSET(INDIRECT(ifpivot!$H$1),CELL("row",B444)-5,,)))</f>
        <v/>
      </c>
    </row>
    <row r="445" spans="2:4" x14ac:dyDescent="0.2">
      <c r="B445" s="32" t="str">
        <f ca="1">IF(ISBLANK(OFFSET(INDIRECT(ifpivot!$H$1),CELL("row",B445)-5,,)),"",OFFSET(INDIRECT(ifpivot!$H$1),CELL("row",B445)-5,,))</f>
        <v/>
      </c>
      <c r="C445" s="26" t="str">
        <f ca="1">IF(ISBLANK(OFFSET(INDIRECT(ifpivot!$H$1),CELL("row",B445)-5,,)),"", GETPIVOTDATA("Sum - IFLaunch",ifpivot!$A$1,"Week",OFFSET(INDIRECT(ifpivot!$H$1),CELL("row",B445)-5,,)))</f>
        <v/>
      </c>
      <c r="D445" s="26" t="str">
        <f ca="1">IF(ISBLANK(OFFSET(INDIRECT(ifpivot!$H$1),CELL("row",B445)-5,,)),"", GETPIVOTDATA("Sum - Fix",ifpivot!$A$1,"Week",OFFSET(INDIRECT(ifpivot!$H$1),CELL("row",B445)-5,,)))</f>
        <v/>
      </c>
    </row>
    <row r="446" spans="2:4" x14ac:dyDescent="0.2">
      <c r="B446" s="32" t="str">
        <f ca="1">IF(ISBLANK(OFFSET(INDIRECT(ifpivot!$H$1),CELL("row",B446)-5,,)),"",OFFSET(INDIRECT(ifpivot!$H$1),CELL("row",B446)-5,,))</f>
        <v/>
      </c>
      <c r="C446" s="26" t="str">
        <f ca="1">IF(ISBLANK(OFFSET(INDIRECT(ifpivot!$H$1),CELL("row",B446)-5,,)),"", GETPIVOTDATA("Sum - IFLaunch",ifpivot!$A$1,"Week",OFFSET(INDIRECT(ifpivot!$H$1),CELL("row",B446)-5,,)))</f>
        <v/>
      </c>
      <c r="D446" s="26" t="str">
        <f ca="1">IF(ISBLANK(OFFSET(INDIRECT(ifpivot!$H$1),CELL("row",B446)-5,,)),"", GETPIVOTDATA("Sum - Fix",ifpivot!$A$1,"Week",OFFSET(INDIRECT(ifpivot!$H$1),CELL("row",B446)-5,,)))</f>
        <v/>
      </c>
    </row>
    <row r="447" spans="2:4" x14ac:dyDescent="0.2">
      <c r="B447" s="32" t="str">
        <f ca="1">IF(ISBLANK(OFFSET(INDIRECT(ifpivot!$H$1),CELL("row",B447)-5,,)),"",OFFSET(INDIRECT(ifpivot!$H$1),CELL("row",B447)-5,,))</f>
        <v/>
      </c>
      <c r="C447" s="26" t="str">
        <f ca="1">IF(ISBLANK(OFFSET(INDIRECT(ifpivot!$H$1),CELL("row",B447)-5,,)),"", GETPIVOTDATA("Sum - IFLaunch",ifpivot!$A$1,"Week",OFFSET(INDIRECT(ifpivot!$H$1),CELL("row",B447)-5,,)))</f>
        <v/>
      </c>
      <c r="D447" s="26" t="str">
        <f ca="1">IF(ISBLANK(OFFSET(INDIRECT(ifpivot!$H$1),CELL("row",B447)-5,,)),"", GETPIVOTDATA("Sum - Fix",ifpivot!$A$1,"Week",OFFSET(INDIRECT(ifpivot!$H$1),CELL("row",B447)-5,,)))</f>
        <v/>
      </c>
    </row>
    <row r="448" spans="2:4" x14ac:dyDescent="0.2">
      <c r="B448" s="32" t="str">
        <f ca="1">IF(ISBLANK(OFFSET(INDIRECT(ifpivot!$H$1),CELL("row",B448)-5,,)),"",OFFSET(INDIRECT(ifpivot!$H$1),CELL("row",B448)-5,,))</f>
        <v/>
      </c>
      <c r="C448" s="26" t="str">
        <f ca="1">IF(ISBLANK(OFFSET(INDIRECT(ifpivot!$H$1),CELL("row",B448)-5,,)),"", GETPIVOTDATA("Sum - IFLaunch",ifpivot!$A$1,"Week",OFFSET(INDIRECT(ifpivot!$H$1),CELL("row",B448)-5,,)))</f>
        <v/>
      </c>
      <c r="D448" s="26" t="str">
        <f ca="1">IF(ISBLANK(OFFSET(INDIRECT(ifpivot!$H$1),CELL("row",B448)-5,,)),"", GETPIVOTDATA("Sum - Fix",ifpivot!$A$1,"Week",OFFSET(INDIRECT(ifpivot!$H$1),CELL("row",B448)-5,,)))</f>
        <v/>
      </c>
    </row>
    <row r="449" spans="2:4" x14ac:dyDescent="0.2">
      <c r="B449" s="32" t="str">
        <f ca="1">IF(ISBLANK(OFFSET(INDIRECT(ifpivot!$H$1),CELL("row",B449)-5,,)),"",OFFSET(INDIRECT(ifpivot!$H$1),CELL("row",B449)-5,,))</f>
        <v/>
      </c>
      <c r="C449" s="26" t="str">
        <f ca="1">IF(ISBLANK(OFFSET(INDIRECT(ifpivot!$H$1),CELL("row",B449)-5,,)),"", GETPIVOTDATA("Sum - IFLaunch",ifpivot!$A$1,"Week",OFFSET(INDIRECT(ifpivot!$H$1),CELL("row",B449)-5,,)))</f>
        <v/>
      </c>
      <c r="D449" s="26" t="str">
        <f ca="1">IF(ISBLANK(OFFSET(INDIRECT(ifpivot!$H$1),CELL("row",B449)-5,,)),"", GETPIVOTDATA("Sum - Fix",ifpivot!$A$1,"Week",OFFSET(INDIRECT(ifpivot!$H$1),CELL("row",B449)-5,,)))</f>
        <v/>
      </c>
    </row>
    <row r="450" spans="2:4" x14ac:dyDescent="0.2">
      <c r="B450" s="32" t="str">
        <f ca="1">IF(ISBLANK(OFFSET(INDIRECT(ifpivot!$H$1),CELL("row",B450)-5,,)),"",OFFSET(INDIRECT(ifpivot!$H$1),CELL("row",B450)-5,,))</f>
        <v/>
      </c>
      <c r="C450" s="26" t="str">
        <f ca="1">IF(ISBLANK(OFFSET(INDIRECT(ifpivot!$H$1),CELL("row",B450)-5,,)),"", GETPIVOTDATA("Sum - IFLaunch",ifpivot!$A$1,"Week",OFFSET(INDIRECT(ifpivot!$H$1),CELL("row",B450)-5,,)))</f>
        <v/>
      </c>
      <c r="D450" s="26" t="str">
        <f ca="1">IF(ISBLANK(OFFSET(INDIRECT(ifpivot!$H$1),CELL("row",B450)-5,,)),"", GETPIVOTDATA("Sum - Fix",ifpivot!$A$1,"Week",OFFSET(INDIRECT(ifpivot!$H$1),CELL("row",B450)-5,,)))</f>
        <v/>
      </c>
    </row>
    <row r="451" spans="2:4" x14ac:dyDescent="0.2">
      <c r="B451" s="32" t="str">
        <f ca="1">IF(ISBLANK(OFFSET(INDIRECT(ifpivot!$H$1),CELL("row",B451)-5,,)),"",OFFSET(INDIRECT(ifpivot!$H$1),CELL("row",B451)-5,,))</f>
        <v/>
      </c>
      <c r="C451" s="26" t="str">
        <f ca="1">IF(ISBLANK(OFFSET(INDIRECT(ifpivot!$H$1),CELL("row",B451)-5,,)),"", GETPIVOTDATA("Sum - IFLaunch",ifpivot!$A$1,"Week",OFFSET(INDIRECT(ifpivot!$H$1),CELL("row",B451)-5,,)))</f>
        <v/>
      </c>
      <c r="D451" s="26" t="str">
        <f ca="1">IF(ISBLANK(OFFSET(INDIRECT(ifpivot!$H$1),CELL("row",B451)-5,,)),"", GETPIVOTDATA("Sum - Fix",ifpivot!$A$1,"Week",OFFSET(INDIRECT(ifpivot!$H$1),CELL("row",B451)-5,,)))</f>
        <v/>
      </c>
    </row>
    <row r="452" spans="2:4" x14ac:dyDescent="0.2">
      <c r="B452" s="32" t="str">
        <f ca="1">IF(ISBLANK(OFFSET(INDIRECT(ifpivot!$H$1),CELL("row",B452)-5,,)),"",OFFSET(INDIRECT(ifpivot!$H$1),CELL("row",B452)-5,,))</f>
        <v/>
      </c>
      <c r="C452" s="26" t="str">
        <f ca="1">IF(ISBLANK(OFFSET(INDIRECT(ifpivot!$H$1),CELL("row",B452)-5,,)),"", GETPIVOTDATA("Sum - IFLaunch",ifpivot!$A$1,"Week",OFFSET(INDIRECT(ifpivot!$H$1),CELL("row",B452)-5,,)))</f>
        <v/>
      </c>
      <c r="D452" s="26" t="str">
        <f ca="1">IF(ISBLANK(OFFSET(INDIRECT(ifpivot!$H$1),CELL("row",B452)-5,,)),"", GETPIVOTDATA("Sum - Fix",ifpivot!$A$1,"Week",OFFSET(INDIRECT(ifpivot!$H$1),CELL("row",B452)-5,,)))</f>
        <v/>
      </c>
    </row>
    <row r="453" spans="2:4" x14ac:dyDescent="0.2">
      <c r="B453" s="32" t="str">
        <f ca="1">IF(ISBLANK(OFFSET(INDIRECT(ifpivot!$H$1),CELL("row",B453)-5,,)),"",OFFSET(INDIRECT(ifpivot!$H$1),CELL("row",B453)-5,,))</f>
        <v/>
      </c>
      <c r="C453" s="26" t="str">
        <f ca="1">IF(ISBLANK(OFFSET(INDIRECT(ifpivot!$H$1),CELL("row",B453)-5,,)),"", GETPIVOTDATA("Sum - IFLaunch",ifpivot!$A$1,"Week",OFFSET(INDIRECT(ifpivot!$H$1),CELL("row",B453)-5,,)))</f>
        <v/>
      </c>
      <c r="D453" s="26" t="str">
        <f ca="1">IF(ISBLANK(OFFSET(INDIRECT(ifpivot!$H$1),CELL("row",B453)-5,,)),"", GETPIVOTDATA("Sum - Fix",ifpivot!$A$1,"Week",OFFSET(INDIRECT(ifpivot!$H$1),CELL("row",B453)-5,,)))</f>
        <v/>
      </c>
    </row>
    <row r="454" spans="2:4" x14ac:dyDescent="0.2">
      <c r="B454" s="32" t="str">
        <f ca="1">IF(ISBLANK(OFFSET(INDIRECT(ifpivot!$H$1),CELL("row",B454)-5,,)),"",OFFSET(INDIRECT(ifpivot!$H$1),CELL("row",B454)-5,,))</f>
        <v/>
      </c>
      <c r="C454" s="26" t="str">
        <f ca="1">IF(ISBLANK(OFFSET(INDIRECT(ifpivot!$H$1),CELL("row",B454)-5,,)),"", GETPIVOTDATA("Sum - IFLaunch",ifpivot!$A$1,"Week",OFFSET(INDIRECT(ifpivot!$H$1),CELL("row",B454)-5,,)))</f>
        <v/>
      </c>
      <c r="D454" s="26" t="str">
        <f ca="1">IF(ISBLANK(OFFSET(INDIRECT(ifpivot!$H$1),CELL("row",B454)-5,,)),"", GETPIVOTDATA("Sum - Fix",ifpivot!$A$1,"Week",OFFSET(INDIRECT(ifpivot!$H$1),CELL("row",B454)-5,,)))</f>
        <v/>
      </c>
    </row>
    <row r="455" spans="2:4" x14ac:dyDescent="0.2">
      <c r="B455" s="32" t="str">
        <f ca="1">IF(ISBLANK(OFFSET(INDIRECT(ifpivot!$H$1),CELL("row",B455)-5,,)),"",OFFSET(INDIRECT(ifpivot!$H$1),CELL("row",B455)-5,,))</f>
        <v/>
      </c>
      <c r="C455" s="26" t="str">
        <f ca="1">IF(ISBLANK(OFFSET(INDIRECT(ifpivot!$H$1),CELL("row",B455)-5,,)),"", GETPIVOTDATA("Sum - IFLaunch",ifpivot!$A$1,"Week",OFFSET(INDIRECT(ifpivot!$H$1),CELL("row",B455)-5,,)))</f>
        <v/>
      </c>
      <c r="D455" s="26" t="str">
        <f ca="1">IF(ISBLANK(OFFSET(INDIRECT(ifpivot!$H$1),CELL("row",B455)-5,,)),"", GETPIVOTDATA("Sum - Fix",ifpivot!$A$1,"Week",OFFSET(INDIRECT(ifpivot!$H$1),CELL("row",B455)-5,,)))</f>
        <v/>
      </c>
    </row>
    <row r="456" spans="2:4" x14ac:dyDescent="0.2">
      <c r="B456" s="32" t="str">
        <f ca="1">IF(ISBLANK(OFFSET(INDIRECT(ifpivot!$H$1),CELL("row",B456)-5,,)),"",OFFSET(INDIRECT(ifpivot!$H$1),CELL("row",B456)-5,,))</f>
        <v/>
      </c>
      <c r="C456" s="26" t="str">
        <f ca="1">IF(ISBLANK(OFFSET(INDIRECT(ifpivot!$H$1),CELL("row",B456)-5,,)),"", GETPIVOTDATA("Sum - IFLaunch",ifpivot!$A$1,"Week",OFFSET(INDIRECT(ifpivot!$H$1),CELL("row",B456)-5,,)))</f>
        <v/>
      </c>
      <c r="D456" s="26" t="str">
        <f ca="1">IF(ISBLANK(OFFSET(INDIRECT(ifpivot!$H$1),CELL("row",B456)-5,,)),"", GETPIVOTDATA("Sum - Fix",ifpivot!$A$1,"Week",OFFSET(INDIRECT(ifpivot!$H$1),CELL("row",B456)-5,,)))</f>
        <v/>
      </c>
    </row>
    <row r="457" spans="2:4" x14ac:dyDescent="0.2">
      <c r="B457" s="32" t="str">
        <f ca="1">IF(ISBLANK(OFFSET(INDIRECT(ifpivot!$H$1),CELL("row",B457)-5,,)),"",OFFSET(INDIRECT(ifpivot!$H$1),CELL("row",B457)-5,,))</f>
        <v/>
      </c>
      <c r="C457" s="26" t="str">
        <f ca="1">IF(ISBLANK(OFFSET(INDIRECT(ifpivot!$H$1),CELL("row",B457)-5,,)),"", GETPIVOTDATA("Sum - IFLaunch",ifpivot!$A$1,"Week",OFFSET(INDIRECT(ifpivot!$H$1),CELL("row",B457)-5,,)))</f>
        <v/>
      </c>
      <c r="D457" s="26" t="str">
        <f ca="1">IF(ISBLANK(OFFSET(INDIRECT(ifpivot!$H$1),CELL("row",B457)-5,,)),"", GETPIVOTDATA("Sum - Fix",ifpivot!$A$1,"Week",OFFSET(INDIRECT(ifpivot!$H$1),CELL("row",B457)-5,,)))</f>
        <v/>
      </c>
    </row>
    <row r="458" spans="2:4" x14ac:dyDescent="0.2">
      <c r="B458" s="32" t="str">
        <f ca="1">IF(ISBLANK(OFFSET(INDIRECT(ifpivot!$H$1),CELL("row",B458)-5,,)),"",OFFSET(INDIRECT(ifpivot!$H$1),CELL("row",B458)-5,,))</f>
        <v/>
      </c>
      <c r="C458" s="26" t="str">
        <f ca="1">IF(ISBLANK(OFFSET(INDIRECT(ifpivot!$H$1),CELL("row",B458)-5,,)),"", GETPIVOTDATA("Sum - IFLaunch",ifpivot!$A$1,"Week",OFFSET(INDIRECT(ifpivot!$H$1),CELL("row",B458)-5,,)))</f>
        <v/>
      </c>
      <c r="D458" s="26" t="str">
        <f ca="1">IF(ISBLANK(OFFSET(INDIRECT(ifpivot!$H$1),CELL("row",B458)-5,,)),"", GETPIVOTDATA("Sum - Fix",ifpivot!$A$1,"Week",OFFSET(INDIRECT(ifpivot!$H$1),CELL("row",B458)-5,,)))</f>
        <v/>
      </c>
    </row>
    <row r="459" spans="2:4" x14ac:dyDescent="0.2">
      <c r="B459" s="32" t="str">
        <f ca="1">IF(ISBLANK(OFFSET(INDIRECT(ifpivot!$H$1),CELL("row",B459)-5,,)),"",OFFSET(INDIRECT(ifpivot!$H$1),CELL("row",B459)-5,,))</f>
        <v/>
      </c>
      <c r="C459" s="26" t="str">
        <f ca="1">IF(ISBLANK(OFFSET(INDIRECT(ifpivot!$H$1),CELL("row",B459)-5,,)),"", GETPIVOTDATA("Sum - IFLaunch",ifpivot!$A$1,"Week",OFFSET(INDIRECT(ifpivot!$H$1),CELL("row",B459)-5,,)))</f>
        <v/>
      </c>
      <c r="D459" s="26" t="str">
        <f ca="1">IF(ISBLANK(OFFSET(INDIRECT(ifpivot!$H$1),CELL("row",B459)-5,,)),"", GETPIVOTDATA("Sum - Fix",ifpivot!$A$1,"Week",OFFSET(INDIRECT(ifpivot!$H$1),CELL("row",B459)-5,,)))</f>
        <v/>
      </c>
    </row>
    <row r="460" spans="2:4" x14ac:dyDescent="0.2">
      <c r="B460" s="32" t="str">
        <f ca="1">IF(ISBLANK(OFFSET(INDIRECT(ifpivot!$H$1),CELL("row",B460)-5,,)),"",OFFSET(INDIRECT(ifpivot!$H$1),CELL("row",B460)-5,,))</f>
        <v/>
      </c>
      <c r="C460" s="26" t="str">
        <f ca="1">IF(ISBLANK(OFFSET(INDIRECT(ifpivot!$H$1),CELL("row",B460)-5,,)),"", GETPIVOTDATA("Sum - IFLaunch",ifpivot!$A$1,"Week",OFFSET(INDIRECT(ifpivot!$H$1),CELL("row",B460)-5,,)))</f>
        <v/>
      </c>
      <c r="D460" s="26" t="str">
        <f ca="1">IF(ISBLANK(OFFSET(INDIRECT(ifpivot!$H$1),CELL("row",B460)-5,,)),"", GETPIVOTDATA("Sum - Fix",ifpivot!$A$1,"Week",OFFSET(INDIRECT(ifpivot!$H$1),CELL("row",B460)-5,,)))</f>
        <v/>
      </c>
    </row>
    <row r="461" spans="2:4" x14ac:dyDescent="0.2">
      <c r="B461" s="32" t="str">
        <f ca="1">IF(ISBLANK(OFFSET(INDIRECT(ifpivot!$H$1),CELL("row",B461)-5,,)),"",OFFSET(INDIRECT(ifpivot!$H$1),CELL("row",B461)-5,,))</f>
        <v/>
      </c>
      <c r="C461" s="26" t="str">
        <f ca="1">IF(ISBLANK(OFFSET(INDIRECT(ifpivot!$H$1),CELL("row",B461)-5,,)),"", GETPIVOTDATA("Sum - IFLaunch",ifpivot!$A$1,"Week",OFFSET(INDIRECT(ifpivot!$H$1),CELL("row",B461)-5,,)))</f>
        <v/>
      </c>
      <c r="D461" s="26" t="str">
        <f ca="1">IF(ISBLANK(OFFSET(INDIRECT(ifpivot!$H$1),CELL("row",B461)-5,,)),"", GETPIVOTDATA("Sum - Fix",ifpivot!$A$1,"Week",OFFSET(INDIRECT(ifpivot!$H$1),CELL("row",B461)-5,,)))</f>
        <v/>
      </c>
    </row>
    <row r="462" spans="2:4" x14ac:dyDescent="0.2">
      <c r="B462" s="32" t="str">
        <f ca="1">IF(ISBLANK(OFFSET(INDIRECT(ifpivot!$H$1),CELL("row",B462)-5,,)),"",OFFSET(INDIRECT(ifpivot!$H$1),CELL("row",B462)-5,,))</f>
        <v/>
      </c>
      <c r="C462" s="26" t="str">
        <f ca="1">IF(ISBLANK(OFFSET(INDIRECT(ifpivot!$H$1),CELL("row",B462)-5,,)),"", GETPIVOTDATA("Sum - IFLaunch",ifpivot!$A$1,"Week",OFFSET(INDIRECT(ifpivot!$H$1),CELL("row",B462)-5,,)))</f>
        <v/>
      </c>
      <c r="D462" s="26" t="str">
        <f ca="1">IF(ISBLANK(OFFSET(INDIRECT(ifpivot!$H$1),CELL("row",B462)-5,,)),"", GETPIVOTDATA("Sum - Fix",ifpivot!$A$1,"Week",OFFSET(INDIRECT(ifpivot!$H$1),CELL("row",B462)-5,,)))</f>
        <v/>
      </c>
    </row>
    <row r="463" spans="2:4" x14ac:dyDescent="0.2">
      <c r="B463" s="32" t="str">
        <f ca="1">IF(ISBLANK(OFFSET(INDIRECT(ifpivot!$H$1),CELL("row",B463)-5,,)),"",OFFSET(INDIRECT(ifpivot!$H$1),CELL("row",B463)-5,,))</f>
        <v/>
      </c>
      <c r="C463" s="26" t="str">
        <f ca="1">IF(ISBLANK(OFFSET(INDIRECT(ifpivot!$H$1),CELL("row",B463)-5,,)),"", GETPIVOTDATA("Sum - IFLaunch",ifpivot!$A$1,"Week",OFFSET(INDIRECT(ifpivot!$H$1),CELL("row",B463)-5,,)))</f>
        <v/>
      </c>
      <c r="D463" s="26" t="str">
        <f ca="1">IF(ISBLANK(OFFSET(INDIRECT(ifpivot!$H$1),CELL("row",B463)-5,,)),"", GETPIVOTDATA("Sum - Fix",ifpivot!$A$1,"Week",OFFSET(INDIRECT(ifpivot!$H$1),CELL("row",B463)-5,,)))</f>
        <v/>
      </c>
    </row>
    <row r="464" spans="2:4" x14ac:dyDescent="0.2">
      <c r="B464" s="32" t="str">
        <f ca="1">IF(ISBLANK(OFFSET(INDIRECT(ifpivot!$H$1),CELL("row",B464)-5,,)),"",OFFSET(INDIRECT(ifpivot!$H$1),CELL("row",B464)-5,,))</f>
        <v/>
      </c>
      <c r="C464" s="26" t="str">
        <f ca="1">IF(ISBLANK(OFFSET(INDIRECT(ifpivot!$H$1),CELL("row",B464)-5,,)),"", GETPIVOTDATA("Sum - IFLaunch",ifpivot!$A$1,"Week",OFFSET(INDIRECT(ifpivot!$H$1),CELL("row",B464)-5,,)))</f>
        <v/>
      </c>
      <c r="D464" s="26" t="str">
        <f ca="1">IF(ISBLANK(OFFSET(INDIRECT(ifpivot!$H$1),CELL("row",B464)-5,,)),"", GETPIVOTDATA("Sum - Fix",ifpivot!$A$1,"Week",OFFSET(INDIRECT(ifpivot!$H$1),CELL("row",B464)-5,,)))</f>
        <v/>
      </c>
    </row>
    <row r="465" spans="2:4" x14ac:dyDescent="0.2">
      <c r="B465" s="32" t="str">
        <f ca="1">IF(ISBLANK(OFFSET(INDIRECT(ifpivot!$H$1),CELL("row",B465)-5,,)),"",OFFSET(INDIRECT(ifpivot!$H$1),CELL("row",B465)-5,,))</f>
        <v/>
      </c>
      <c r="C465" s="26" t="str">
        <f ca="1">IF(ISBLANK(OFFSET(INDIRECT(ifpivot!$H$1),CELL("row",B465)-5,,)),"", GETPIVOTDATA("Sum - IFLaunch",ifpivot!$A$1,"Week",OFFSET(INDIRECT(ifpivot!$H$1),CELL("row",B465)-5,,)))</f>
        <v/>
      </c>
      <c r="D465" s="26" t="str">
        <f ca="1">IF(ISBLANK(OFFSET(INDIRECT(ifpivot!$H$1),CELL("row",B465)-5,,)),"", GETPIVOTDATA("Sum - Fix",ifpivot!$A$1,"Week",OFFSET(INDIRECT(ifpivot!$H$1),CELL("row",B465)-5,,)))</f>
        <v/>
      </c>
    </row>
    <row r="466" spans="2:4" x14ac:dyDescent="0.2">
      <c r="B466" s="32" t="str">
        <f ca="1">IF(ISBLANK(OFFSET(INDIRECT(ifpivot!$H$1),CELL("row",B466)-5,,)),"",OFFSET(INDIRECT(ifpivot!$H$1),CELL("row",B466)-5,,))</f>
        <v/>
      </c>
      <c r="C466" s="26" t="str">
        <f ca="1">IF(ISBLANK(OFFSET(INDIRECT(ifpivot!$H$1),CELL("row",B466)-5,,)),"", GETPIVOTDATA("Sum - IFLaunch",ifpivot!$A$1,"Week",OFFSET(INDIRECT(ifpivot!$H$1),CELL("row",B466)-5,,)))</f>
        <v/>
      </c>
      <c r="D466" s="26" t="str">
        <f ca="1">IF(ISBLANK(OFFSET(INDIRECT(ifpivot!$H$1),CELL("row",B466)-5,,)),"", GETPIVOTDATA("Sum - Fix",ifpivot!$A$1,"Week",OFFSET(INDIRECT(ifpivot!$H$1),CELL("row",B466)-5,,)))</f>
        <v/>
      </c>
    </row>
    <row r="467" spans="2:4" x14ac:dyDescent="0.2">
      <c r="B467" s="32" t="str">
        <f ca="1">IF(ISBLANK(OFFSET(INDIRECT(ifpivot!$H$1),CELL("row",B467)-5,,)),"",OFFSET(INDIRECT(ifpivot!$H$1),CELL("row",B467)-5,,))</f>
        <v/>
      </c>
      <c r="C467" s="26" t="str">
        <f ca="1">IF(ISBLANK(OFFSET(INDIRECT(ifpivot!$H$1),CELL("row",B467)-5,,)),"", GETPIVOTDATA("Sum - IFLaunch",ifpivot!$A$1,"Week",OFFSET(INDIRECT(ifpivot!$H$1),CELL("row",B467)-5,,)))</f>
        <v/>
      </c>
      <c r="D467" s="26" t="str">
        <f ca="1">IF(ISBLANK(OFFSET(INDIRECT(ifpivot!$H$1),CELL("row",B467)-5,,)),"", GETPIVOTDATA("Sum - Fix",ifpivot!$A$1,"Week",OFFSET(INDIRECT(ifpivot!$H$1),CELL("row",B467)-5,,)))</f>
        <v/>
      </c>
    </row>
    <row r="468" spans="2:4" x14ac:dyDescent="0.2">
      <c r="B468" s="32" t="str">
        <f ca="1">IF(ISBLANK(OFFSET(INDIRECT(ifpivot!$H$1),CELL("row",B468)-5,,)),"",OFFSET(INDIRECT(ifpivot!$H$1),CELL("row",B468)-5,,))</f>
        <v/>
      </c>
      <c r="C468" s="26" t="str">
        <f ca="1">IF(ISBLANK(OFFSET(INDIRECT(ifpivot!$H$1),CELL("row",B468)-5,,)),"", GETPIVOTDATA("Sum - IFLaunch",ifpivot!$A$1,"Week",OFFSET(INDIRECT(ifpivot!$H$1),CELL("row",B468)-5,,)))</f>
        <v/>
      </c>
      <c r="D468" s="26" t="str">
        <f ca="1">IF(ISBLANK(OFFSET(INDIRECT(ifpivot!$H$1),CELL("row",B468)-5,,)),"", GETPIVOTDATA("Sum - Fix",ifpivot!$A$1,"Week",OFFSET(INDIRECT(ifpivot!$H$1),CELL("row",B468)-5,,)))</f>
        <v/>
      </c>
    </row>
    <row r="469" spans="2:4" x14ac:dyDescent="0.2">
      <c r="B469" s="32" t="str">
        <f ca="1">IF(ISBLANK(OFFSET(INDIRECT(ifpivot!$H$1),CELL("row",B469)-5,,)),"",OFFSET(INDIRECT(ifpivot!$H$1),CELL("row",B469)-5,,))</f>
        <v/>
      </c>
      <c r="C469" s="26" t="str">
        <f ca="1">IF(ISBLANK(OFFSET(INDIRECT(ifpivot!$H$1),CELL("row",B469)-5,,)),"", GETPIVOTDATA("Sum - IFLaunch",ifpivot!$A$1,"Week",OFFSET(INDIRECT(ifpivot!$H$1),CELL("row",B469)-5,,)))</f>
        <v/>
      </c>
      <c r="D469" s="26" t="str">
        <f ca="1">IF(ISBLANK(OFFSET(INDIRECT(ifpivot!$H$1),CELL("row",B469)-5,,)),"", GETPIVOTDATA("Sum - Fix",ifpivot!$A$1,"Week",OFFSET(INDIRECT(ifpivot!$H$1),CELL("row",B469)-5,,)))</f>
        <v/>
      </c>
    </row>
    <row r="470" spans="2:4" x14ac:dyDescent="0.2">
      <c r="B470" s="32" t="str">
        <f ca="1">IF(ISBLANK(OFFSET(INDIRECT(ifpivot!$H$1),CELL("row",B470)-5,,)),"",OFFSET(INDIRECT(ifpivot!$H$1),CELL("row",B470)-5,,))</f>
        <v/>
      </c>
      <c r="C470" s="26" t="str">
        <f ca="1">IF(ISBLANK(OFFSET(INDIRECT(ifpivot!$H$1),CELL("row",B470)-5,,)),"", GETPIVOTDATA("Sum - IFLaunch",ifpivot!$A$1,"Week",OFFSET(INDIRECT(ifpivot!$H$1),CELL("row",B470)-5,,)))</f>
        <v/>
      </c>
      <c r="D470" s="26" t="str">
        <f ca="1">IF(ISBLANK(OFFSET(INDIRECT(ifpivot!$H$1),CELL("row",B470)-5,,)),"", GETPIVOTDATA("Sum - Fix",ifpivot!$A$1,"Week",OFFSET(INDIRECT(ifpivot!$H$1),CELL("row",B470)-5,,)))</f>
        <v/>
      </c>
    </row>
    <row r="471" spans="2:4" x14ac:dyDescent="0.2">
      <c r="B471" s="32" t="str">
        <f ca="1">IF(ISBLANK(OFFSET(INDIRECT(ifpivot!$H$1),CELL("row",B471)-5,,)),"",OFFSET(INDIRECT(ifpivot!$H$1),CELL("row",B471)-5,,))</f>
        <v/>
      </c>
      <c r="C471" s="26" t="str">
        <f ca="1">IF(ISBLANK(OFFSET(INDIRECT(ifpivot!$H$1),CELL("row",B471)-5,,)),"", GETPIVOTDATA("Sum - IFLaunch",ifpivot!$A$1,"Week",OFFSET(INDIRECT(ifpivot!$H$1),CELL("row",B471)-5,,)))</f>
        <v/>
      </c>
      <c r="D471" s="26" t="str">
        <f ca="1">IF(ISBLANK(OFFSET(INDIRECT(ifpivot!$H$1),CELL("row",B471)-5,,)),"", GETPIVOTDATA("Sum - Fix",ifpivot!$A$1,"Week",OFFSET(INDIRECT(ifpivot!$H$1),CELL("row",B471)-5,,)))</f>
        <v/>
      </c>
    </row>
    <row r="472" spans="2:4" x14ac:dyDescent="0.2">
      <c r="B472" s="32" t="str">
        <f ca="1">IF(ISBLANK(OFFSET(INDIRECT(ifpivot!$H$1),CELL("row",B472)-5,,)),"",OFFSET(INDIRECT(ifpivot!$H$1),CELL("row",B472)-5,,))</f>
        <v/>
      </c>
      <c r="C472" s="26" t="str">
        <f ca="1">IF(ISBLANK(OFFSET(INDIRECT(ifpivot!$H$1),CELL("row",B472)-5,,)),"", GETPIVOTDATA("Sum - IFLaunch",ifpivot!$A$1,"Week",OFFSET(INDIRECT(ifpivot!$H$1),CELL("row",B472)-5,,)))</f>
        <v/>
      </c>
      <c r="D472" s="26" t="str">
        <f ca="1">IF(ISBLANK(OFFSET(INDIRECT(ifpivot!$H$1),CELL("row",B472)-5,,)),"", GETPIVOTDATA("Sum - Fix",ifpivot!$A$1,"Week",OFFSET(INDIRECT(ifpivot!$H$1),CELL("row",B472)-5,,)))</f>
        <v/>
      </c>
    </row>
    <row r="473" spans="2:4" x14ac:dyDescent="0.2">
      <c r="B473" s="32" t="str">
        <f ca="1">IF(ISBLANK(OFFSET(INDIRECT(ifpivot!$H$1),CELL("row",B473)-5,,)),"",OFFSET(INDIRECT(ifpivot!$H$1),CELL("row",B473)-5,,))</f>
        <v/>
      </c>
      <c r="C473" s="26" t="str">
        <f ca="1">IF(ISBLANK(OFFSET(INDIRECT(ifpivot!$H$1),CELL("row",B473)-5,,)),"", GETPIVOTDATA("Sum - IFLaunch",ifpivot!$A$1,"Week",OFFSET(INDIRECT(ifpivot!$H$1),CELL("row",B473)-5,,)))</f>
        <v/>
      </c>
      <c r="D473" s="26" t="str">
        <f ca="1">IF(ISBLANK(OFFSET(INDIRECT(ifpivot!$H$1),CELL("row",B473)-5,,)),"", GETPIVOTDATA("Sum - Fix",ifpivot!$A$1,"Week",OFFSET(INDIRECT(ifpivot!$H$1),CELL("row",B473)-5,,)))</f>
        <v/>
      </c>
    </row>
    <row r="474" spans="2:4" x14ac:dyDescent="0.2">
      <c r="B474" s="32" t="str">
        <f ca="1">IF(ISBLANK(OFFSET(INDIRECT(ifpivot!$H$1),CELL("row",B474)-5,,)),"",OFFSET(INDIRECT(ifpivot!$H$1),CELL("row",B474)-5,,))</f>
        <v/>
      </c>
      <c r="C474" s="26" t="str">
        <f ca="1">IF(ISBLANK(OFFSET(INDIRECT(ifpivot!$H$1),CELL("row",B474)-5,,)),"", GETPIVOTDATA("Sum - IFLaunch",ifpivot!$A$1,"Week",OFFSET(INDIRECT(ifpivot!$H$1),CELL("row",B474)-5,,)))</f>
        <v/>
      </c>
      <c r="D474" s="26" t="str">
        <f ca="1">IF(ISBLANK(OFFSET(INDIRECT(ifpivot!$H$1),CELL("row",B474)-5,,)),"", GETPIVOTDATA("Sum - Fix",ifpivot!$A$1,"Week",OFFSET(INDIRECT(ifpivot!$H$1),CELL("row",B474)-5,,)))</f>
        <v/>
      </c>
    </row>
    <row r="475" spans="2:4" x14ac:dyDescent="0.2">
      <c r="B475" s="32" t="str">
        <f ca="1">IF(ISBLANK(OFFSET(INDIRECT(ifpivot!$H$1),CELL("row",B475)-5,,)),"",OFFSET(INDIRECT(ifpivot!$H$1),CELL("row",B475)-5,,))</f>
        <v/>
      </c>
      <c r="C475" s="26" t="str">
        <f ca="1">IF(ISBLANK(OFFSET(INDIRECT(ifpivot!$H$1),CELL("row",B475)-5,,)),"", GETPIVOTDATA("Sum - IFLaunch",ifpivot!$A$1,"Week",OFFSET(INDIRECT(ifpivot!$H$1),CELL("row",B475)-5,,)))</f>
        <v/>
      </c>
      <c r="D475" s="26" t="str">
        <f ca="1">IF(ISBLANK(OFFSET(INDIRECT(ifpivot!$H$1),CELL("row",B475)-5,,)),"", GETPIVOTDATA("Sum - Fix",ifpivot!$A$1,"Week",OFFSET(INDIRECT(ifpivot!$H$1),CELL("row",B475)-5,,)))</f>
        <v/>
      </c>
    </row>
    <row r="476" spans="2:4" x14ac:dyDescent="0.2">
      <c r="B476" s="32" t="str">
        <f ca="1">IF(ISBLANK(OFFSET(INDIRECT(ifpivot!$H$1),CELL("row",B476)-5,,)),"",OFFSET(INDIRECT(ifpivot!$H$1),CELL("row",B476)-5,,))</f>
        <v/>
      </c>
      <c r="C476" s="26" t="str">
        <f ca="1">IF(ISBLANK(OFFSET(INDIRECT(ifpivot!$H$1),CELL("row",B476)-5,,)),"", GETPIVOTDATA("Sum - IFLaunch",ifpivot!$A$1,"Week",OFFSET(INDIRECT(ifpivot!$H$1),CELL("row",B476)-5,,)))</f>
        <v/>
      </c>
      <c r="D476" s="26" t="str">
        <f ca="1">IF(ISBLANK(OFFSET(INDIRECT(ifpivot!$H$1),CELL("row",B476)-5,,)),"", GETPIVOTDATA("Sum - Fix",ifpivot!$A$1,"Week",OFFSET(INDIRECT(ifpivot!$H$1),CELL("row",B476)-5,,)))</f>
        <v/>
      </c>
    </row>
    <row r="477" spans="2:4" x14ac:dyDescent="0.2">
      <c r="B477" s="32" t="str">
        <f ca="1">IF(ISBLANK(OFFSET(INDIRECT(ifpivot!$H$1),CELL("row",B477)-5,,)),"",OFFSET(INDIRECT(ifpivot!$H$1),CELL("row",B477)-5,,))</f>
        <v/>
      </c>
      <c r="C477" s="26" t="str">
        <f ca="1">IF(ISBLANK(OFFSET(INDIRECT(ifpivot!$H$1),CELL("row",B477)-5,,)),"", GETPIVOTDATA("Sum - IFLaunch",ifpivot!$A$1,"Week",OFFSET(INDIRECT(ifpivot!$H$1),CELL("row",B477)-5,,)))</f>
        <v/>
      </c>
      <c r="D477" s="26" t="str">
        <f ca="1">IF(ISBLANK(OFFSET(INDIRECT(ifpivot!$H$1),CELL("row",B477)-5,,)),"", GETPIVOTDATA("Sum - Fix",ifpivot!$A$1,"Week",OFFSET(INDIRECT(ifpivot!$H$1),CELL("row",B477)-5,,)))</f>
        <v/>
      </c>
    </row>
    <row r="478" spans="2:4" x14ac:dyDescent="0.2">
      <c r="B478" s="32" t="str">
        <f ca="1">IF(ISBLANK(OFFSET(INDIRECT(ifpivot!$H$1),CELL("row",B478)-5,,)),"",OFFSET(INDIRECT(ifpivot!$H$1),CELL("row",B478)-5,,))</f>
        <v/>
      </c>
      <c r="C478" s="26" t="str">
        <f ca="1">IF(ISBLANK(OFFSET(INDIRECT(ifpivot!$H$1),CELL("row",B478)-5,,)),"", GETPIVOTDATA("Sum - IFLaunch",ifpivot!$A$1,"Week",OFFSET(INDIRECT(ifpivot!$H$1),CELL("row",B478)-5,,)))</f>
        <v/>
      </c>
      <c r="D478" s="26" t="str">
        <f ca="1">IF(ISBLANK(OFFSET(INDIRECT(ifpivot!$H$1),CELL("row",B478)-5,,)),"", GETPIVOTDATA("Sum - Fix",ifpivot!$A$1,"Week",OFFSET(INDIRECT(ifpivot!$H$1),CELL("row",B478)-5,,)))</f>
        <v/>
      </c>
    </row>
    <row r="479" spans="2:4" x14ac:dyDescent="0.2">
      <c r="B479" s="32" t="str">
        <f ca="1">IF(ISBLANK(OFFSET(INDIRECT(ifpivot!$H$1),CELL("row",B479)-5,,)),"",OFFSET(INDIRECT(ifpivot!$H$1),CELL("row",B479)-5,,))</f>
        <v/>
      </c>
      <c r="C479" s="26" t="str">
        <f ca="1">IF(ISBLANK(OFFSET(INDIRECT(ifpivot!$H$1),CELL("row",B479)-5,,)),"", GETPIVOTDATA("Sum - IFLaunch",ifpivot!$A$1,"Week",OFFSET(INDIRECT(ifpivot!$H$1),CELL("row",B479)-5,,)))</f>
        <v/>
      </c>
      <c r="D479" s="26" t="str">
        <f ca="1">IF(ISBLANK(OFFSET(INDIRECT(ifpivot!$H$1),CELL("row",B479)-5,,)),"", GETPIVOTDATA("Sum - Fix",ifpivot!$A$1,"Week",OFFSET(INDIRECT(ifpivot!$H$1),CELL("row",B479)-5,,)))</f>
        <v/>
      </c>
    </row>
    <row r="480" spans="2:4" x14ac:dyDescent="0.2">
      <c r="B480" s="32" t="str">
        <f ca="1">IF(ISBLANK(OFFSET(INDIRECT(ifpivot!$H$1),CELL("row",B480)-5,,)),"",OFFSET(INDIRECT(ifpivot!$H$1),CELL("row",B480)-5,,))</f>
        <v/>
      </c>
      <c r="C480" s="26" t="str">
        <f ca="1">IF(ISBLANK(OFFSET(INDIRECT(ifpivot!$H$1),CELL("row",B480)-5,,)),"", GETPIVOTDATA("Sum - IFLaunch",ifpivot!$A$1,"Week",OFFSET(INDIRECT(ifpivot!$H$1),CELL("row",B480)-5,,)))</f>
        <v/>
      </c>
      <c r="D480" s="26" t="str">
        <f ca="1">IF(ISBLANK(OFFSET(INDIRECT(ifpivot!$H$1),CELL("row",B480)-5,,)),"", GETPIVOTDATA("Sum - Fix",ifpivot!$A$1,"Week",OFFSET(INDIRECT(ifpivot!$H$1),CELL("row",B480)-5,,)))</f>
        <v/>
      </c>
    </row>
    <row r="481" spans="2:4" x14ac:dyDescent="0.2">
      <c r="B481" s="32" t="str">
        <f ca="1">IF(ISBLANK(OFFSET(INDIRECT(ifpivot!$H$1),CELL("row",B481)-5,,)),"",OFFSET(INDIRECT(ifpivot!$H$1),CELL("row",B481)-5,,))</f>
        <v/>
      </c>
      <c r="C481" s="26" t="str">
        <f ca="1">IF(ISBLANK(OFFSET(INDIRECT(ifpivot!$H$1),CELL("row",B481)-5,,)),"", GETPIVOTDATA("Sum - IFLaunch",ifpivot!$A$1,"Week",OFFSET(INDIRECT(ifpivot!$H$1),CELL("row",B481)-5,,)))</f>
        <v/>
      </c>
      <c r="D481" s="26" t="str">
        <f ca="1">IF(ISBLANK(OFFSET(INDIRECT(ifpivot!$H$1),CELL("row",B481)-5,,)),"", GETPIVOTDATA("Sum - Fix",ifpivot!$A$1,"Week",OFFSET(INDIRECT(ifpivot!$H$1),CELL("row",B481)-5,,)))</f>
        <v/>
      </c>
    </row>
    <row r="482" spans="2:4" x14ac:dyDescent="0.2">
      <c r="B482" s="32" t="str">
        <f ca="1">IF(ISBLANK(OFFSET(INDIRECT(ifpivot!$H$1),CELL("row",B482)-5,,)),"",OFFSET(INDIRECT(ifpivot!$H$1),CELL("row",B482)-5,,))</f>
        <v/>
      </c>
      <c r="C482" s="26" t="str">
        <f ca="1">IF(ISBLANK(OFFSET(INDIRECT(ifpivot!$H$1),CELL("row",B482)-5,,)),"", GETPIVOTDATA("Sum - IFLaunch",ifpivot!$A$1,"Week",OFFSET(INDIRECT(ifpivot!$H$1),CELL("row",B482)-5,,)))</f>
        <v/>
      </c>
      <c r="D482" s="26" t="str">
        <f ca="1">IF(ISBLANK(OFFSET(INDIRECT(ifpivot!$H$1),CELL("row",B482)-5,,)),"", GETPIVOTDATA("Sum - Fix",ifpivot!$A$1,"Week",OFFSET(INDIRECT(ifpivot!$H$1),CELL("row",B482)-5,,)))</f>
        <v/>
      </c>
    </row>
    <row r="483" spans="2:4" x14ac:dyDescent="0.2">
      <c r="B483" s="32" t="str">
        <f ca="1">IF(ISBLANK(OFFSET(INDIRECT(ifpivot!$H$1),CELL("row",B483)-5,,)),"",OFFSET(INDIRECT(ifpivot!$H$1),CELL("row",B483)-5,,))</f>
        <v/>
      </c>
      <c r="C483" s="26" t="str">
        <f ca="1">IF(ISBLANK(OFFSET(INDIRECT(ifpivot!$H$1),CELL("row",B483)-5,,)),"", GETPIVOTDATA("Sum - IFLaunch",ifpivot!$A$1,"Week",OFFSET(INDIRECT(ifpivot!$H$1),CELL("row",B483)-5,,)))</f>
        <v/>
      </c>
      <c r="D483" s="26" t="str">
        <f ca="1">IF(ISBLANK(OFFSET(INDIRECT(ifpivot!$H$1),CELL("row",B483)-5,,)),"", GETPIVOTDATA("Sum - Fix",ifpivot!$A$1,"Week",OFFSET(INDIRECT(ifpivot!$H$1),CELL("row",B483)-5,,)))</f>
        <v/>
      </c>
    </row>
    <row r="484" spans="2:4" x14ac:dyDescent="0.2">
      <c r="B484" s="32" t="str">
        <f ca="1">IF(ISBLANK(OFFSET(INDIRECT(ifpivot!$H$1),CELL("row",B484)-5,,)),"",OFFSET(INDIRECT(ifpivot!$H$1),CELL("row",B484)-5,,))</f>
        <v/>
      </c>
      <c r="C484" s="26" t="str">
        <f ca="1">IF(ISBLANK(OFFSET(INDIRECT(ifpivot!$H$1),CELL("row",B484)-5,,)),"", GETPIVOTDATA("Sum - IFLaunch",ifpivot!$A$1,"Week",OFFSET(INDIRECT(ifpivot!$H$1),CELL("row",B484)-5,,)))</f>
        <v/>
      </c>
      <c r="D484" s="26" t="str">
        <f ca="1">IF(ISBLANK(OFFSET(INDIRECT(ifpivot!$H$1),CELL("row",B484)-5,,)),"", GETPIVOTDATA("Sum - Fix",ifpivot!$A$1,"Week",OFFSET(INDIRECT(ifpivot!$H$1),CELL("row",B484)-5,,)))</f>
        <v/>
      </c>
    </row>
    <row r="485" spans="2:4" x14ac:dyDescent="0.2">
      <c r="B485" s="32" t="str">
        <f ca="1">IF(ISBLANK(OFFSET(INDIRECT(ifpivot!$H$1),CELL("row",B485)-5,,)),"",OFFSET(INDIRECT(ifpivot!$H$1),CELL("row",B485)-5,,))</f>
        <v/>
      </c>
      <c r="C485" s="26" t="str">
        <f ca="1">IF(ISBLANK(OFFSET(INDIRECT(ifpivot!$H$1),CELL("row",B485)-5,,)),"", GETPIVOTDATA("Sum - IFLaunch",ifpivot!$A$1,"Week",OFFSET(INDIRECT(ifpivot!$H$1),CELL("row",B485)-5,,)))</f>
        <v/>
      </c>
      <c r="D485" s="26" t="str">
        <f ca="1">IF(ISBLANK(OFFSET(INDIRECT(ifpivot!$H$1),CELL("row",B485)-5,,)),"", GETPIVOTDATA("Sum - Fix",ifpivot!$A$1,"Week",OFFSET(INDIRECT(ifpivot!$H$1),CELL("row",B485)-5,,)))</f>
        <v/>
      </c>
    </row>
    <row r="486" spans="2:4" x14ac:dyDescent="0.2">
      <c r="B486" s="32" t="str">
        <f ca="1">IF(ISBLANK(OFFSET(INDIRECT(ifpivot!$H$1),CELL("row",B486)-5,,)),"",OFFSET(INDIRECT(ifpivot!$H$1),CELL("row",B486)-5,,))</f>
        <v/>
      </c>
      <c r="C486" s="26" t="str">
        <f ca="1">IF(ISBLANK(OFFSET(INDIRECT(ifpivot!$H$1),CELL("row",B486)-5,,)),"", GETPIVOTDATA("Sum - IFLaunch",ifpivot!$A$1,"Week",OFFSET(INDIRECT(ifpivot!$H$1),CELL("row",B486)-5,,)))</f>
        <v/>
      </c>
      <c r="D486" s="26" t="str">
        <f ca="1">IF(ISBLANK(OFFSET(INDIRECT(ifpivot!$H$1),CELL("row",B486)-5,,)),"", GETPIVOTDATA("Sum - Fix",ifpivot!$A$1,"Week",OFFSET(INDIRECT(ifpivot!$H$1),CELL("row",B486)-5,,)))</f>
        <v/>
      </c>
    </row>
    <row r="487" spans="2:4" x14ac:dyDescent="0.2">
      <c r="B487" s="32" t="str">
        <f ca="1">IF(ISBLANK(OFFSET(INDIRECT(ifpivot!$H$1),CELL("row",B487)-5,,)),"",OFFSET(INDIRECT(ifpivot!$H$1),CELL("row",B487)-5,,))</f>
        <v/>
      </c>
      <c r="C487" s="26" t="str">
        <f ca="1">IF(ISBLANK(OFFSET(INDIRECT(ifpivot!$H$1),CELL("row",B487)-5,,)),"", GETPIVOTDATA("Sum - IFLaunch",ifpivot!$A$1,"Week",OFFSET(INDIRECT(ifpivot!$H$1),CELL("row",B487)-5,,)))</f>
        <v/>
      </c>
      <c r="D487" s="26" t="str">
        <f ca="1">IF(ISBLANK(OFFSET(INDIRECT(ifpivot!$H$1),CELL("row",B487)-5,,)),"", GETPIVOTDATA("Sum - Fix",ifpivot!$A$1,"Week",OFFSET(INDIRECT(ifpivot!$H$1),CELL("row",B487)-5,,)))</f>
        <v/>
      </c>
    </row>
    <row r="488" spans="2:4" x14ac:dyDescent="0.2">
      <c r="B488" s="32" t="str">
        <f ca="1">IF(ISBLANK(OFFSET(INDIRECT(ifpivot!$H$1),CELL("row",B488)-5,,)),"",OFFSET(INDIRECT(ifpivot!$H$1),CELL("row",B488)-5,,))</f>
        <v/>
      </c>
      <c r="C488" s="26" t="str">
        <f ca="1">IF(ISBLANK(OFFSET(INDIRECT(ifpivot!$H$1),CELL("row",B488)-5,,)),"", GETPIVOTDATA("Sum - IFLaunch",ifpivot!$A$1,"Week",OFFSET(INDIRECT(ifpivot!$H$1),CELL("row",B488)-5,,)))</f>
        <v/>
      </c>
      <c r="D488" s="26" t="str">
        <f ca="1">IF(ISBLANK(OFFSET(INDIRECT(ifpivot!$H$1),CELL("row",B488)-5,,)),"", GETPIVOTDATA("Sum - Fix",ifpivot!$A$1,"Week",OFFSET(INDIRECT(ifpivot!$H$1),CELL("row",B488)-5,,)))</f>
        <v/>
      </c>
    </row>
    <row r="489" spans="2:4" x14ac:dyDescent="0.2">
      <c r="B489" s="32" t="str">
        <f ca="1">IF(ISBLANK(OFFSET(INDIRECT(ifpivot!$H$1),CELL("row",B489)-5,,)),"",OFFSET(INDIRECT(ifpivot!$H$1),CELL("row",B489)-5,,))</f>
        <v/>
      </c>
      <c r="C489" s="26" t="str">
        <f ca="1">IF(ISBLANK(OFFSET(INDIRECT(ifpivot!$H$1),CELL("row",B489)-5,,)),"", GETPIVOTDATA("Sum - IFLaunch",ifpivot!$A$1,"Week",OFFSET(INDIRECT(ifpivot!$H$1),CELL("row",B489)-5,,)))</f>
        <v/>
      </c>
      <c r="D489" s="26" t="str">
        <f ca="1">IF(ISBLANK(OFFSET(INDIRECT(ifpivot!$H$1),CELL("row",B489)-5,,)),"", GETPIVOTDATA("Sum - Fix",ifpivot!$A$1,"Week",OFFSET(INDIRECT(ifpivot!$H$1),CELL("row",B489)-5,,)))</f>
        <v/>
      </c>
    </row>
    <row r="490" spans="2:4" x14ac:dyDescent="0.2">
      <c r="B490" s="32" t="str">
        <f ca="1">IF(ISBLANK(OFFSET(INDIRECT(ifpivot!$H$1),CELL("row",B490)-5,,)),"",OFFSET(INDIRECT(ifpivot!$H$1),CELL("row",B490)-5,,))</f>
        <v/>
      </c>
      <c r="C490" s="26" t="str">
        <f ca="1">IF(ISBLANK(OFFSET(INDIRECT(ifpivot!$H$1),CELL("row",B490)-5,,)),"", GETPIVOTDATA("Sum - IFLaunch",ifpivot!$A$1,"Week",OFFSET(INDIRECT(ifpivot!$H$1),CELL("row",B490)-5,,)))</f>
        <v/>
      </c>
      <c r="D490" s="26" t="str">
        <f ca="1">IF(ISBLANK(OFFSET(INDIRECT(ifpivot!$H$1),CELL("row",B490)-5,,)),"", GETPIVOTDATA("Sum - Fix",ifpivot!$A$1,"Week",OFFSET(INDIRECT(ifpivot!$H$1),CELL("row",B490)-5,,)))</f>
        <v/>
      </c>
    </row>
    <row r="491" spans="2:4" x14ac:dyDescent="0.2">
      <c r="B491" s="32" t="str">
        <f ca="1">IF(ISBLANK(OFFSET(INDIRECT(ifpivot!$H$1),CELL("row",B491)-5,,)),"",OFFSET(INDIRECT(ifpivot!$H$1),CELL("row",B491)-5,,))</f>
        <v/>
      </c>
      <c r="C491" s="26" t="str">
        <f ca="1">IF(ISBLANK(OFFSET(INDIRECT(ifpivot!$H$1),CELL("row",B491)-5,,)),"", GETPIVOTDATA("Sum - IFLaunch",ifpivot!$A$1,"Week",OFFSET(INDIRECT(ifpivot!$H$1),CELL("row",B491)-5,,)))</f>
        <v/>
      </c>
      <c r="D491" s="26" t="str">
        <f ca="1">IF(ISBLANK(OFFSET(INDIRECT(ifpivot!$H$1),CELL("row",B491)-5,,)),"", GETPIVOTDATA("Sum - Fix",ifpivot!$A$1,"Week",OFFSET(INDIRECT(ifpivot!$H$1),CELL("row",B491)-5,,)))</f>
        <v/>
      </c>
    </row>
    <row r="492" spans="2:4" x14ac:dyDescent="0.2">
      <c r="B492" s="32" t="str">
        <f ca="1">IF(ISBLANK(OFFSET(INDIRECT(ifpivot!$H$1),CELL("row",B492)-5,,)),"",OFFSET(INDIRECT(ifpivot!$H$1),CELL("row",B492)-5,,))</f>
        <v/>
      </c>
      <c r="C492" s="26" t="str">
        <f ca="1">IF(ISBLANK(OFFSET(INDIRECT(ifpivot!$H$1),CELL("row",B492)-5,,)),"", GETPIVOTDATA("Sum - IFLaunch",ifpivot!$A$1,"Week",OFFSET(INDIRECT(ifpivot!$H$1),CELL("row",B492)-5,,)))</f>
        <v/>
      </c>
      <c r="D492" s="26" t="str">
        <f ca="1">IF(ISBLANK(OFFSET(INDIRECT(ifpivot!$H$1),CELL("row",B492)-5,,)),"", GETPIVOTDATA("Sum - Fix",ifpivot!$A$1,"Week",OFFSET(INDIRECT(ifpivot!$H$1),CELL("row",B492)-5,,)))</f>
        <v/>
      </c>
    </row>
    <row r="493" spans="2:4" x14ac:dyDescent="0.2">
      <c r="B493" s="32" t="str">
        <f ca="1">IF(ISBLANK(OFFSET(INDIRECT(ifpivot!$H$1),CELL("row",B493)-5,,)),"",OFFSET(INDIRECT(ifpivot!$H$1),CELL("row",B493)-5,,))</f>
        <v/>
      </c>
      <c r="C493" s="26" t="str">
        <f ca="1">IF(ISBLANK(OFFSET(INDIRECT(ifpivot!$H$1),CELL("row",B493)-5,,)),"", GETPIVOTDATA("Sum - IFLaunch",ifpivot!$A$1,"Week",OFFSET(INDIRECT(ifpivot!$H$1),CELL("row",B493)-5,,)))</f>
        <v/>
      </c>
      <c r="D493" s="26" t="str">
        <f ca="1">IF(ISBLANK(OFFSET(INDIRECT(ifpivot!$H$1),CELL("row",B493)-5,,)),"", GETPIVOTDATA("Sum - Fix",ifpivot!$A$1,"Week",OFFSET(INDIRECT(ifpivot!$H$1),CELL("row",B493)-5,,)))</f>
        <v/>
      </c>
    </row>
    <row r="494" spans="2:4" x14ac:dyDescent="0.2">
      <c r="B494" s="32" t="str">
        <f ca="1">IF(ISBLANK(OFFSET(INDIRECT(ifpivot!$H$1),CELL("row",B494)-5,,)),"",OFFSET(INDIRECT(ifpivot!$H$1),CELL("row",B494)-5,,))</f>
        <v/>
      </c>
      <c r="C494" s="26" t="str">
        <f ca="1">IF(ISBLANK(OFFSET(INDIRECT(ifpivot!$H$1),CELL("row",B494)-5,,)),"", GETPIVOTDATA("Sum - IFLaunch",ifpivot!$A$1,"Week",OFFSET(INDIRECT(ifpivot!$H$1),CELL("row",B494)-5,,)))</f>
        <v/>
      </c>
      <c r="D494" s="26" t="str">
        <f ca="1">IF(ISBLANK(OFFSET(INDIRECT(ifpivot!$H$1),CELL("row",B494)-5,,)),"", GETPIVOTDATA("Sum - Fix",ifpivot!$A$1,"Week",OFFSET(INDIRECT(ifpivot!$H$1),CELL("row",B494)-5,,)))</f>
        <v/>
      </c>
    </row>
    <row r="495" spans="2:4" x14ac:dyDescent="0.2">
      <c r="B495" s="32" t="str">
        <f ca="1">IF(ISBLANK(OFFSET(INDIRECT(ifpivot!$H$1),CELL("row",B495)-5,,)),"",OFFSET(INDIRECT(ifpivot!$H$1),CELL("row",B495)-5,,))</f>
        <v/>
      </c>
      <c r="C495" s="26" t="str">
        <f ca="1">IF(ISBLANK(OFFSET(INDIRECT(ifpivot!$H$1),CELL("row",B495)-5,,)),"", GETPIVOTDATA("Sum - IFLaunch",ifpivot!$A$1,"Week",OFFSET(INDIRECT(ifpivot!$H$1),CELL("row",B495)-5,,)))</f>
        <v/>
      </c>
      <c r="D495" s="26" t="str">
        <f ca="1">IF(ISBLANK(OFFSET(INDIRECT(ifpivot!$H$1),CELL("row",B495)-5,,)),"", GETPIVOTDATA("Sum - Fix",ifpivot!$A$1,"Week",OFFSET(INDIRECT(ifpivot!$H$1),CELL("row",B495)-5,,)))</f>
        <v/>
      </c>
    </row>
    <row r="496" spans="2:4" x14ac:dyDescent="0.2">
      <c r="B496" s="32" t="str">
        <f ca="1">IF(ISBLANK(OFFSET(INDIRECT(ifpivot!$H$1),CELL("row",B496)-5,,)),"",OFFSET(INDIRECT(ifpivot!$H$1),CELL("row",B496)-5,,))</f>
        <v/>
      </c>
      <c r="C496" s="26" t="str">
        <f ca="1">IF(ISBLANK(OFFSET(INDIRECT(ifpivot!$H$1),CELL("row",B496)-5,,)),"", GETPIVOTDATA("Sum - IFLaunch",ifpivot!$A$1,"Week",OFFSET(INDIRECT(ifpivot!$H$1),CELL("row",B496)-5,,)))</f>
        <v/>
      </c>
      <c r="D496" s="26" t="str">
        <f ca="1">IF(ISBLANK(OFFSET(INDIRECT(ifpivot!$H$1),CELL("row",B496)-5,,)),"", GETPIVOTDATA("Sum - Fix",ifpivot!$A$1,"Week",OFFSET(INDIRECT(ifpivot!$H$1),CELL("row",B496)-5,,)))</f>
        <v/>
      </c>
    </row>
    <row r="497" spans="2:4" x14ac:dyDescent="0.2">
      <c r="B497" s="32" t="str">
        <f ca="1">IF(ISBLANK(OFFSET(INDIRECT(ifpivot!$H$1),CELL("row",B497)-5,,)),"",OFFSET(INDIRECT(ifpivot!$H$1),CELL("row",B497)-5,,))</f>
        <v/>
      </c>
      <c r="C497" s="26" t="str">
        <f ca="1">IF(ISBLANK(OFFSET(INDIRECT(ifpivot!$H$1),CELL("row",B497)-5,,)),"", GETPIVOTDATA("Sum - IFLaunch",ifpivot!$A$1,"Week",OFFSET(INDIRECT(ifpivot!$H$1),CELL("row",B497)-5,,)))</f>
        <v/>
      </c>
      <c r="D497" s="26" t="str">
        <f ca="1">IF(ISBLANK(OFFSET(INDIRECT(ifpivot!$H$1),CELL("row",B497)-5,,)),"", GETPIVOTDATA("Sum - Fix",ifpivot!$A$1,"Week",OFFSET(INDIRECT(ifpivot!$H$1),CELL("row",B497)-5,,)))</f>
        <v/>
      </c>
    </row>
    <row r="498" spans="2:4" x14ac:dyDescent="0.2">
      <c r="B498" s="32" t="str">
        <f ca="1">IF(ISBLANK(OFFSET(INDIRECT(ifpivot!$H$1),CELL("row",B498)-5,,)),"",OFFSET(INDIRECT(ifpivot!$H$1),CELL("row",B498)-5,,))</f>
        <v/>
      </c>
      <c r="C498" s="26" t="str">
        <f ca="1">IF(ISBLANK(OFFSET(INDIRECT(ifpivot!$H$1),CELL("row",B498)-5,,)),"", GETPIVOTDATA("Sum - IFLaunch",ifpivot!$A$1,"Week",OFFSET(INDIRECT(ifpivot!$H$1),CELL("row",B498)-5,,)))</f>
        <v/>
      </c>
      <c r="D498" s="26" t="str">
        <f ca="1">IF(ISBLANK(OFFSET(INDIRECT(ifpivot!$H$1),CELL("row",B498)-5,,)),"", GETPIVOTDATA("Sum - Fix",ifpivot!$A$1,"Week",OFFSET(INDIRECT(ifpivot!$H$1),CELL("row",B498)-5,,)))</f>
        <v/>
      </c>
    </row>
    <row r="499" spans="2:4" x14ac:dyDescent="0.2">
      <c r="B499" s="32" t="str">
        <f ca="1">IF(ISBLANK(OFFSET(INDIRECT(ifpivot!$H$1),CELL("row",B499)-5,,)),"",OFFSET(INDIRECT(ifpivot!$H$1),CELL("row",B499)-5,,))</f>
        <v/>
      </c>
      <c r="C499" s="26" t="str">
        <f ca="1">IF(ISBLANK(OFFSET(INDIRECT(ifpivot!$H$1),CELL("row",B499)-5,,)),"", GETPIVOTDATA("Sum - IFLaunch",ifpivot!$A$1,"Week",OFFSET(INDIRECT(ifpivot!$H$1),CELL("row",B499)-5,,)))</f>
        <v/>
      </c>
      <c r="D499" s="26" t="str">
        <f ca="1">IF(ISBLANK(OFFSET(INDIRECT(ifpivot!$H$1),CELL("row",B499)-5,,)),"", GETPIVOTDATA("Sum - Fix",ifpivot!$A$1,"Week",OFFSET(INDIRECT(ifpivot!$H$1),CELL("row",B499)-5,,)))</f>
        <v/>
      </c>
    </row>
    <row r="500" spans="2:4" x14ac:dyDescent="0.2">
      <c r="B500" s="32" t="str">
        <f ca="1">IF(ISBLANK(OFFSET(INDIRECT(ifpivot!$H$1),CELL("row",B500)-5,,)),"",OFFSET(INDIRECT(ifpivot!$H$1),CELL("row",B500)-5,,))</f>
        <v/>
      </c>
      <c r="C500" s="26" t="str">
        <f ca="1">IF(ISBLANK(OFFSET(INDIRECT(ifpivot!$H$1),CELL("row",B500)-5,,)),"", GETPIVOTDATA("Sum - IFLaunch",ifpivot!$A$1,"Week",OFFSET(INDIRECT(ifpivot!$H$1),CELL("row",B500)-5,,)))</f>
        <v/>
      </c>
      <c r="D500" s="26" t="str">
        <f ca="1">IF(ISBLANK(OFFSET(INDIRECT(ifpivot!$H$1),CELL("row",B500)-5,,)),"", GETPIVOTDATA("Sum - Fix",ifpivot!$A$1,"Week",OFFSET(INDIRECT(ifpivot!$H$1),CELL("row",B500)-5,,)))</f>
        <v/>
      </c>
    </row>
    <row r="501" spans="2:4" x14ac:dyDescent="0.2">
      <c r="B501" s="32" t="str">
        <f ca="1">IF(ISBLANK(OFFSET(INDIRECT(ifpivot!$H$1),CELL("row",B501)-5,,)),"",OFFSET(INDIRECT(ifpivot!$H$1),CELL("row",B501)-5,,))</f>
        <v/>
      </c>
      <c r="C501" s="26" t="str">
        <f ca="1">IF(ISBLANK(OFFSET(INDIRECT(ifpivot!$H$1),CELL("row",B501)-5,,)),"", GETPIVOTDATA("Sum - IFLaunch",ifpivot!$A$1,"Week",OFFSET(INDIRECT(ifpivot!$H$1),CELL("row",B501)-5,,)))</f>
        <v/>
      </c>
      <c r="D501" s="26" t="str">
        <f ca="1">IF(ISBLANK(OFFSET(INDIRECT(ifpivot!$H$1),CELL("row",B501)-5,,)),"", GETPIVOTDATA("Sum - Fix",ifpivot!$A$1,"Week",OFFSET(INDIRECT(ifpivot!$H$1),CELL("row",B501)-5,,)))</f>
        <v/>
      </c>
    </row>
    <row r="502" spans="2:4" x14ac:dyDescent="0.2">
      <c r="B502" s="32" t="str">
        <f ca="1">IF(ISBLANK(OFFSET(INDIRECT(ifpivot!$H$1),CELL("row",B502)-5,,)),"",OFFSET(INDIRECT(ifpivot!$H$1),CELL("row",B502)-5,,))</f>
        <v/>
      </c>
      <c r="C502" s="26" t="str">
        <f ca="1">IF(ISBLANK(OFFSET(INDIRECT(ifpivot!$H$1),CELL("row",B502)-5,,)),"", GETPIVOTDATA("Sum - IFLaunch",ifpivot!$A$1,"Week",OFFSET(INDIRECT(ifpivot!$H$1),CELL("row",B502)-5,,)))</f>
        <v/>
      </c>
      <c r="D502" s="26" t="str">
        <f ca="1">IF(ISBLANK(OFFSET(INDIRECT(ifpivot!$H$1),CELL("row",B502)-5,,)),"", GETPIVOTDATA("Sum - Fix",ifpivot!$A$1,"Week",OFFSET(INDIRECT(ifpivot!$H$1),CELL("row",B502)-5,,)))</f>
        <v/>
      </c>
    </row>
    <row r="503" spans="2:4" x14ac:dyDescent="0.2">
      <c r="B503" s="32" t="str">
        <f ca="1">IF(ISBLANK(OFFSET(INDIRECT(ifpivot!$H$1),CELL("row",B503)-5,,)),"",OFFSET(INDIRECT(ifpivot!$H$1),CELL("row",B503)-5,,))</f>
        <v/>
      </c>
      <c r="C503" s="26" t="str">
        <f ca="1">IF(ISBLANK(OFFSET(INDIRECT(ifpivot!$H$1),CELL("row",B503)-5,,)),"", GETPIVOTDATA("Sum - IFLaunch",ifpivot!$A$1,"Week",OFFSET(INDIRECT(ifpivot!$H$1),CELL("row",B503)-5,,)))</f>
        <v/>
      </c>
      <c r="D503" s="26" t="str">
        <f ca="1">IF(ISBLANK(OFFSET(INDIRECT(ifpivot!$H$1),CELL("row",B503)-5,,)),"", GETPIVOTDATA("Sum - Fix",ifpivot!$A$1,"Week",OFFSET(INDIRECT(ifpivot!$H$1),CELL("row",B503)-5,,)))</f>
        <v/>
      </c>
    </row>
    <row r="504" spans="2:4" x14ac:dyDescent="0.2">
      <c r="B504" s="32" t="str">
        <f ca="1">IF(ISBLANK(OFFSET(INDIRECT(ifpivot!$H$1),CELL("row",B504)-5,,)),"",OFFSET(INDIRECT(ifpivot!$H$1),CELL("row",B504)-5,,))</f>
        <v/>
      </c>
      <c r="C504" s="26" t="str">
        <f ca="1">IF(ISBLANK(OFFSET(INDIRECT(ifpivot!$H$1),CELL("row",B504)-5,,)),"", GETPIVOTDATA("Sum - IFLaunch",ifpivot!$A$1,"Week",OFFSET(INDIRECT(ifpivot!$H$1),CELL("row",B504)-5,,)))</f>
        <v/>
      </c>
      <c r="D504" s="26" t="str">
        <f ca="1">IF(ISBLANK(OFFSET(INDIRECT(ifpivot!$H$1),CELL("row",B504)-5,,)),"", GETPIVOTDATA("Sum - Fix",ifpivot!$A$1,"Week",OFFSET(INDIRECT(ifpivot!$H$1),CELL("row",B504)-5,,)))</f>
        <v/>
      </c>
    </row>
    <row r="505" spans="2:4" x14ac:dyDescent="0.2">
      <c r="B505" s="32" t="str">
        <f ca="1">IF(ISBLANK(OFFSET(INDIRECT(ifpivot!$H$1),CELL("row",B505)-5,,)),"",OFFSET(INDIRECT(ifpivot!$H$1),CELL("row",B505)-5,,))</f>
        <v/>
      </c>
      <c r="C505" s="26" t="str">
        <f ca="1">IF(ISBLANK(OFFSET(INDIRECT(ifpivot!$H$1),CELL("row",B505)-5,,)),"", GETPIVOTDATA("Sum - IFLaunch",ifpivot!$A$1,"Week",OFFSET(INDIRECT(ifpivot!$H$1),CELL("row",B505)-5,,)))</f>
        <v/>
      </c>
      <c r="D505" s="26" t="str">
        <f ca="1">IF(ISBLANK(OFFSET(INDIRECT(ifpivot!$H$1),CELL("row",B505)-5,,)),"", GETPIVOTDATA("Sum - Fix",ifpivot!$A$1,"Week",OFFSET(INDIRECT(ifpivot!$H$1),CELL("row",B505)-5,,)))</f>
        <v/>
      </c>
    </row>
    <row r="506" spans="2:4" x14ac:dyDescent="0.2">
      <c r="B506" s="32" t="str">
        <f ca="1">IF(ISBLANK(OFFSET(INDIRECT(ifpivot!$H$1),CELL("row",B506)-5,,)),"",OFFSET(INDIRECT(ifpivot!$H$1),CELL("row",B506)-5,,))</f>
        <v/>
      </c>
      <c r="C506" s="26" t="str">
        <f ca="1">IF(ISBLANK(OFFSET(INDIRECT(ifpivot!$H$1),CELL("row",B506)-5,,)),"", GETPIVOTDATA("Sum - IFLaunch",ifpivot!$A$1,"Week",OFFSET(INDIRECT(ifpivot!$H$1),CELL("row",B506)-5,,)))</f>
        <v/>
      </c>
      <c r="D506" s="26" t="str">
        <f ca="1">IF(ISBLANK(OFFSET(INDIRECT(ifpivot!$H$1),CELL("row",B506)-5,,)),"", GETPIVOTDATA("Sum - Fix",ifpivot!$A$1,"Week",OFFSET(INDIRECT(ifpivot!$H$1),CELL("row",B506)-5,,)))</f>
        <v/>
      </c>
    </row>
    <row r="507" spans="2:4" x14ac:dyDescent="0.2">
      <c r="B507" s="32" t="str">
        <f ca="1">IF(ISBLANK(OFFSET(INDIRECT(ifpivot!$H$1),CELL("row",B507)-5,,)),"",OFFSET(INDIRECT(ifpivot!$H$1),CELL("row",B507)-5,,))</f>
        <v/>
      </c>
      <c r="C507" s="26" t="str">
        <f ca="1">IF(ISBLANK(OFFSET(INDIRECT(ifpivot!$H$1),CELL("row",B507)-5,,)),"", GETPIVOTDATA("Sum - IFLaunch",ifpivot!$A$1,"Week",OFFSET(INDIRECT(ifpivot!$H$1),CELL("row",B507)-5,,)))</f>
        <v/>
      </c>
      <c r="D507" s="26" t="str">
        <f ca="1">IF(ISBLANK(OFFSET(INDIRECT(ifpivot!$H$1),CELL("row",B507)-5,,)),"", GETPIVOTDATA("Sum - Fix",ifpivot!$A$1,"Week",OFFSET(INDIRECT(ifpivot!$H$1),CELL("row",B507)-5,,)))</f>
        <v/>
      </c>
    </row>
    <row r="508" spans="2:4" x14ac:dyDescent="0.2">
      <c r="B508" s="32" t="str">
        <f ca="1">IF(ISBLANK(OFFSET(INDIRECT(ifpivot!$H$1),CELL("row",B508)-5,,)),"",OFFSET(INDIRECT(ifpivot!$H$1),CELL("row",B508)-5,,))</f>
        <v/>
      </c>
      <c r="C508" s="26" t="str">
        <f ca="1">IF(ISBLANK(OFFSET(INDIRECT(ifpivot!$H$1),CELL("row",B508)-5,,)),"", GETPIVOTDATA("Sum - IFLaunch",ifpivot!$A$1,"Week",OFFSET(INDIRECT(ifpivot!$H$1),CELL("row",B508)-5,,)))</f>
        <v/>
      </c>
      <c r="D508" s="26" t="str">
        <f ca="1">IF(ISBLANK(OFFSET(INDIRECT(ifpivot!$H$1),CELL("row",B508)-5,,)),"", GETPIVOTDATA("Sum - Fix",ifpivot!$A$1,"Week",OFFSET(INDIRECT(ifpivot!$H$1),CELL("row",B508)-5,,)))</f>
        <v/>
      </c>
    </row>
    <row r="509" spans="2:4" x14ac:dyDescent="0.2">
      <c r="B509" s="32" t="str">
        <f ca="1">IF(ISBLANK(OFFSET(INDIRECT(ifpivot!$H$1),CELL("row",B509)-5,,)),"",OFFSET(INDIRECT(ifpivot!$H$1),CELL("row",B509)-5,,))</f>
        <v/>
      </c>
      <c r="C509" s="26" t="str">
        <f ca="1">IF(ISBLANK(OFFSET(INDIRECT(ifpivot!$H$1),CELL("row",B509)-5,,)),"", GETPIVOTDATA("Sum - IFLaunch",ifpivot!$A$1,"Week",OFFSET(INDIRECT(ifpivot!$H$1),CELL("row",B509)-5,,)))</f>
        <v/>
      </c>
      <c r="D509" s="26" t="str">
        <f ca="1">IF(ISBLANK(OFFSET(INDIRECT(ifpivot!$H$1),CELL("row",B509)-5,,)),"", GETPIVOTDATA("Sum - Fix",ifpivot!$A$1,"Week",OFFSET(INDIRECT(ifpivot!$H$1),CELL("row",B509)-5,,)))</f>
        <v/>
      </c>
    </row>
    <row r="510" spans="2:4" x14ac:dyDescent="0.2">
      <c r="B510" s="32" t="str">
        <f ca="1">IF(ISBLANK(OFFSET(INDIRECT(ifpivot!$H$1),CELL("row",B510)-5,,)),"",OFFSET(INDIRECT(ifpivot!$H$1),CELL("row",B510)-5,,))</f>
        <v/>
      </c>
      <c r="C510" s="26" t="str">
        <f ca="1">IF(ISBLANK(OFFSET(INDIRECT(ifpivot!$H$1),CELL("row",B510)-5,,)),"", GETPIVOTDATA("Sum - IFLaunch",ifpivot!$A$1,"Week",OFFSET(INDIRECT(ifpivot!$H$1),CELL("row",B510)-5,,)))</f>
        <v/>
      </c>
      <c r="D510" s="26" t="str">
        <f ca="1">IF(ISBLANK(OFFSET(INDIRECT(ifpivot!$H$1),CELL("row",B510)-5,,)),"", GETPIVOTDATA("Sum - Fix",ifpivot!$A$1,"Week",OFFSET(INDIRECT(ifpivot!$H$1),CELL("row",B510)-5,,)))</f>
        <v/>
      </c>
    </row>
    <row r="511" spans="2:4" x14ac:dyDescent="0.2">
      <c r="B511" s="32" t="str">
        <f ca="1">IF(ISBLANK(OFFSET(INDIRECT(ifpivot!$H$1),CELL("row",B511)-5,,)),"",OFFSET(INDIRECT(ifpivot!$H$1),CELL("row",B511)-5,,))</f>
        <v/>
      </c>
      <c r="C511" s="26" t="str">
        <f ca="1">IF(ISBLANK(OFFSET(INDIRECT(ifpivot!$H$1),CELL("row",B511)-5,,)),"", GETPIVOTDATA("Sum - IFLaunch",ifpivot!$A$1,"Week",OFFSET(INDIRECT(ifpivot!$H$1),CELL("row",B511)-5,,)))</f>
        <v/>
      </c>
      <c r="D511" s="26" t="str">
        <f ca="1">IF(ISBLANK(OFFSET(INDIRECT(ifpivot!$H$1),CELL("row",B511)-5,,)),"", GETPIVOTDATA("Sum - Fix",ifpivot!$A$1,"Week",OFFSET(INDIRECT(ifpivot!$H$1),CELL("row",B511)-5,,)))</f>
        <v/>
      </c>
    </row>
    <row r="512" spans="2:4" x14ac:dyDescent="0.2">
      <c r="B512" s="32" t="str">
        <f ca="1">IF(ISBLANK(OFFSET(INDIRECT(ifpivot!$H$1),CELL("row",B512)-5,,)),"",OFFSET(INDIRECT(ifpivot!$H$1),CELL("row",B512)-5,,))</f>
        <v/>
      </c>
      <c r="C512" s="26" t="str">
        <f ca="1">IF(ISBLANK(OFFSET(INDIRECT(ifpivot!$H$1),CELL("row",B512)-5,,)),"", GETPIVOTDATA("Sum - IFLaunch",ifpivot!$A$1,"Week",OFFSET(INDIRECT(ifpivot!$H$1),CELL("row",B512)-5,,)))</f>
        <v/>
      </c>
      <c r="D512" s="26" t="str">
        <f ca="1">IF(ISBLANK(OFFSET(INDIRECT(ifpivot!$H$1),CELL("row",B512)-5,,)),"", GETPIVOTDATA("Sum - Fix",ifpivot!$A$1,"Week",OFFSET(INDIRECT(ifpivot!$H$1),CELL("row",B512)-5,,)))</f>
        <v/>
      </c>
    </row>
    <row r="513" spans="2:4" x14ac:dyDescent="0.2">
      <c r="B513" s="32" t="str">
        <f ca="1">IF(ISBLANK(OFFSET(INDIRECT(ifpivot!$H$1),CELL("row",B513)-5,,)),"",OFFSET(INDIRECT(ifpivot!$H$1),CELL("row",B513)-5,,))</f>
        <v/>
      </c>
      <c r="C513" s="26" t="str">
        <f ca="1">IF(ISBLANK(OFFSET(INDIRECT(ifpivot!$H$1),CELL("row",B513)-5,,)),"", GETPIVOTDATA("Sum - IFLaunch",ifpivot!$A$1,"Week",OFFSET(INDIRECT(ifpivot!$H$1),CELL("row",B513)-5,,)))</f>
        <v/>
      </c>
      <c r="D513" s="26" t="str">
        <f ca="1">IF(ISBLANK(OFFSET(INDIRECT(ifpivot!$H$1),CELL("row",B513)-5,,)),"", GETPIVOTDATA("Sum - Fix",ifpivot!$A$1,"Week",OFFSET(INDIRECT(ifpivot!$H$1),CELL("row",B513)-5,,)))</f>
        <v/>
      </c>
    </row>
    <row r="514" spans="2:4" x14ac:dyDescent="0.2">
      <c r="B514" s="32" t="str">
        <f ca="1">IF(ISBLANK(OFFSET(INDIRECT(ifpivot!$H$1),CELL("row",B514)-5,,)),"",OFFSET(INDIRECT(ifpivot!$H$1),CELL("row",B514)-5,,))</f>
        <v/>
      </c>
      <c r="C514" s="26" t="str">
        <f ca="1">IF(ISBLANK(OFFSET(INDIRECT(ifpivot!$H$1),CELL("row",B514)-5,,)),"", GETPIVOTDATA("Sum - IFLaunch",ifpivot!$A$1,"Week",OFFSET(INDIRECT(ifpivot!$H$1),CELL("row",B514)-5,,)))</f>
        <v/>
      </c>
      <c r="D514" s="26" t="str">
        <f ca="1">IF(ISBLANK(OFFSET(INDIRECT(ifpivot!$H$1),CELL("row",B514)-5,,)),"", GETPIVOTDATA("Sum - Fix",ifpivot!$A$1,"Week",OFFSET(INDIRECT(ifpivot!$H$1),CELL("row",B514)-5,,)))</f>
        <v/>
      </c>
    </row>
    <row r="515" spans="2:4" x14ac:dyDescent="0.2">
      <c r="B515" s="32" t="str">
        <f ca="1">IF(ISBLANK(OFFSET(INDIRECT(ifpivot!$H$1),CELL("row",B515)-5,,)),"",OFFSET(INDIRECT(ifpivot!$H$1),CELL("row",B515)-5,,))</f>
        <v/>
      </c>
      <c r="C515" s="26" t="str">
        <f ca="1">IF(ISBLANK(OFFSET(INDIRECT(ifpivot!$H$1),CELL("row",B515)-5,,)),"", GETPIVOTDATA("Sum - IFLaunch",ifpivot!$A$1,"Week",OFFSET(INDIRECT(ifpivot!$H$1),CELL("row",B515)-5,,)))</f>
        <v/>
      </c>
      <c r="D515" s="26" t="str">
        <f ca="1">IF(ISBLANK(OFFSET(INDIRECT(ifpivot!$H$1),CELL("row",B515)-5,,)),"", GETPIVOTDATA("Sum - Fix",ifpivot!$A$1,"Week",OFFSET(INDIRECT(ifpivot!$H$1),CELL("row",B515)-5,,)))</f>
        <v/>
      </c>
    </row>
    <row r="516" spans="2:4" x14ac:dyDescent="0.2">
      <c r="B516" s="32" t="str">
        <f ca="1">IF(ISBLANK(OFFSET(INDIRECT(ifpivot!$H$1),CELL("row",B516)-5,,)),"",OFFSET(INDIRECT(ifpivot!$H$1),CELL("row",B516)-5,,))</f>
        <v/>
      </c>
      <c r="C516" s="26" t="str">
        <f ca="1">IF(ISBLANK(OFFSET(INDIRECT(ifpivot!$H$1),CELL("row",B516)-5,,)),"", GETPIVOTDATA("Sum - IFLaunch",ifpivot!$A$1,"Week",OFFSET(INDIRECT(ifpivot!$H$1),CELL("row",B516)-5,,)))</f>
        <v/>
      </c>
      <c r="D516" s="26" t="str">
        <f ca="1">IF(ISBLANK(OFFSET(INDIRECT(ifpivot!$H$1),CELL("row",B516)-5,,)),"", GETPIVOTDATA("Sum - Fix",ifpivot!$A$1,"Week",OFFSET(INDIRECT(ifpivot!$H$1),CELL("row",B516)-5,,)))</f>
        <v/>
      </c>
    </row>
    <row r="517" spans="2:4" x14ac:dyDescent="0.2">
      <c r="B517" s="32" t="str">
        <f ca="1">IF(ISBLANK(OFFSET(INDIRECT(ifpivot!$H$1),CELL("row",B517)-5,,)),"",OFFSET(INDIRECT(ifpivot!$H$1),CELL("row",B517)-5,,))</f>
        <v/>
      </c>
      <c r="C517" s="26" t="str">
        <f ca="1">IF(ISBLANK(OFFSET(INDIRECT(ifpivot!$H$1),CELL("row",B517)-5,,)),"", GETPIVOTDATA("Sum - IFLaunch",ifpivot!$A$1,"Week",OFFSET(INDIRECT(ifpivot!$H$1),CELL("row",B517)-5,,)))</f>
        <v/>
      </c>
      <c r="D517" s="26" t="str">
        <f ca="1">IF(ISBLANK(OFFSET(INDIRECT(ifpivot!$H$1),CELL("row",B517)-5,,)),"", GETPIVOTDATA("Sum - Fix",ifpivot!$A$1,"Week",OFFSET(INDIRECT(ifpivot!$H$1),CELL("row",B517)-5,,)))</f>
        <v/>
      </c>
    </row>
    <row r="518" spans="2:4" x14ac:dyDescent="0.2">
      <c r="B518" s="32" t="str">
        <f ca="1">IF(ISBLANK(OFFSET(INDIRECT(ifpivot!$H$1),CELL("row",B518)-5,,)),"",OFFSET(INDIRECT(ifpivot!$H$1),CELL("row",B518)-5,,))</f>
        <v/>
      </c>
      <c r="C518" s="26" t="str">
        <f ca="1">IF(ISBLANK(OFFSET(INDIRECT(ifpivot!$H$1),CELL("row",B518)-5,,)),"", GETPIVOTDATA("Sum - IFLaunch",ifpivot!$A$1,"Week",OFFSET(INDIRECT(ifpivot!$H$1),CELL("row",B518)-5,,)))</f>
        <v/>
      </c>
      <c r="D518" s="26" t="str">
        <f ca="1">IF(ISBLANK(OFFSET(INDIRECT(ifpivot!$H$1),CELL("row",B518)-5,,)),"", GETPIVOTDATA("Sum - Fix",ifpivot!$A$1,"Week",OFFSET(INDIRECT(ifpivot!$H$1),CELL("row",B518)-5,,)))</f>
        <v/>
      </c>
    </row>
    <row r="519" spans="2:4" x14ac:dyDescent="0.2">
      <c r="B519" s="32" t="str">
        <f ca="1">IF(ISBLANK(OFFSET(INDIRECT(ifpivot!$H$1),CELL("row",B519)-5,,)),"",OFFSET(INDIRECT(ifpivot!$H$1),CELL("row",B519)-5,,))</f>
        <v/>
      </c>
      <c r="C519" s="26" t="str">
        <f ca="1">IF(ISBLANK(OFFSET(INDIRECT(ifpivot!$H$1),CELL("row",B519)-5,,)),"", GETPIVOTDATA("Sum - IFLaunch",ifpivot!$A$1,"Week",OFFSET(INDIRECT(ifpivot!$H$1),CELL("row",B519)-5,,)))</f>
        <v/>
      </c>
      <c r="D519" s="26" t="str">
        <f ca="1">IF(ISBLANK(OFFSET(INDIRECT(ifpivot!$H$1),CELL("row",B519)-5,,)),"", GETPIVOTDATA("Sum - Fix",ifpivot!$A$1,"Week",OFFSET(INDIRECT(ifpivot!$H$1),CELL("row",B519)-5,,)))</f>
        <v/>
      </c>
    </row>
    <row r="520" spans="2:4" x14ac:dyDescent="0.2">
      <c r="B520" s="32" t="str">
        <f ca="1">IF(ISBLANK(OFFSET(INDIRECT(ifpivot!$H$1),CELL("row",B520)-5,,)),"",OFFSET(INDIRECT(ifpivot!$H$1),CELL("row",B520)-5,,))</f>
        <v/>
      </c>
      <c r="C520" s="26" t="str">
        <f ca="1">IF(ISBLANK(OFFSET(INDIRECT(ifpivot!$H$1),CELL("row",B520)-5,,)),"", GETPIVOTDATA("Sum - IFLaunch",ifpivot!$A$1,"Week",OFFSET(INDIRECT(ifpivot!$H$1),CELL("row",B520)-5,,)))</f>
        <v/>
      </c>
      <c r="D520" s="26" t="str">
        <f ca="1">IF(ISBLANK(OFFSET(INDIRECT(ifpivot!$H$1),CELL("row",B520)-5,,)),"", GETPIVOTDATA("Sum - Fix",ifpivot!$A$1,"Week",OFFSET(INDIRECT(ifpivot!$H$1),CELL("row",B520)-5,,)))</f>
        <v/>
      </c>
    </row>
    <row r="521" spans="2:4" x14ac:dyDescent="0.2">
      <c r="B521" s="32" t="str">
        <f ca="1">IF(ISBLANK(OFFSET(INDIRECT(ifpivot!$H$1),CELL("row",B521)-5,,)),"",OFFSET(INDIRECT(ifpivot!$H$1),CELL("row",B521)-5,,))</f>
        <v/>
      </c>
      <c r="C521" s="26" t="str">
        <f ca="1">IF(ISBLANK(OFFSET(INDIRECT(ifpivot!$H$1),CELL("row",B521)-5,,)),"", GETPIVOTDATA("Sum - IFLaunch",ifpivot!$A$1,"Week",OFFSET(INDIRECT(ifpivot!$H$1),CELL("row",B521)-5,,)))</f>
        <v/>
      </c>
      <c r="D521" s="26" t="str">
        <f ca="1">IF(ISBLANK(OFFSET(INDIRECT(ifpivot!$H$1),CELL("row",B521)-5,,)),"", GETPIVOTDATA("Sum - Fix",ifpivot!$A$1,"Week",OFFSET(INDIRECT(ifpivot!$H$1),CELL("row",B521)-5,,)))</f>
        <v/>
      </c>
    </row>
    <row r="522" spans="2:4" x14ac:dyDescent="0.2">
      <c r="B522" s="32" t="str">
        <f ca="1">IF(ISBLANK(OFFSET(INDIRECT(ifpivot!$H$1),CELL("row",B522)-5,,)),"",OFFSET(INDIRECT(ifpivot!$H$1),CELL("row",B522)-5,,))</f>
        <v/>
      </c>
      <c r="C522" s="26" t="str">
        <f ca="1">IF(ISBLANK(OFFSET(INDIRECT(ifpivot!$H$1),CELL("row",B522)-5,,)),"", GETPIVOTDATA("Sum - IFLaunch",ifpivot!$A$1,"Week",OFFSET(INDIRECT(ifpivot!$H$1),CELL("row",B522)-5,,)))</f>
        <v/>
      </c>
      <c r="D522" s="26" t="str">
        <f ca="1">IF(ISBLANK(OFFSET(INDIRECT(ifpivot!$H$1),CELL("row",B522)-5,,)),"", GETPIVOTDATA("Sum - Fix",ifpivot!$A$1,"Week",OFFSET(INDIRECT(ifpivot!$H$1),CELL("row",B522)-5,,)))</f>
        <v/>
      </c>
    </row>
    <row r="523" spans="2:4" x14ac:dyDescent="0.2">
      <c r="B523" s="32" t="str">
        <f ca="1">IF(ISBLANK(OFFSET(INDIRECT(ifpivot!$H$1),CELL("row",B523)-5,,)),"",OFFSET(INDIRECT(ifpivot!$H$1),CELL("row",B523)-5,,))</f>
        <v/>
      </c>
      <c r="C523" s="26" t="str">
        <f ca="1">IF(ISBLANK(OFFSET(INDIRECT(ifpivot!$H$1),CELL("row",B523)-5,,)),"", GETPIVOTDATA("Sum - IFLaunch",ifpivot!$A$1,"Week",OFFSET(INDIRECT(ifpivot!$H$1),CELL("row",B523)-5,,)))</f>
        <v/>
      </c>
      <c r="D523" s="26" t="str">
        <f ca="1">IF(ISBLANK(OFFSET(INDIRECT(ifpivot!$H$1),CELL("row",B523)-5,,)),"", GETPIVOTDATA("Sum - Fix",ifpivot!$A$1,"Week",OFFSET(INDIRECT(ifpivot!$H$1),CELL("row",B523)-5,,)))</f>
        <v/>
      </c>
    </row>
    <row r="524" spans="2:4" x14ac:dyDescent="0.2">
      <c r="B524" s="32" t="str">
        <f ca="1">IF(ISBLANK(OFFSET(INDIRECT(ifpivot!$H$1),CELL("row",B524)-5,,)),"",OFFSET(INDIRECT(ifpivot!$H$1),CELL("row",B524)-5,,))</f>
        <v/>
      </c>
      <c r="C524" s="26" t="str">
        <f ca="1">IF(ISBLANK(OFFSET(INDIRECT(ifpivot!$H$1),CELL("row",B524)-5,,)),"", GETPIVOTDATA("Sum - IFLaunch",ifpivot!$A$1,"Week",OFFSET(INDIRECT(ifpivot!$H$1),CELL("row",B524)-5,,)))</f>
        <v/>
      </c>
      <c r="D524" s="26" t="str">
        <f ca="1">IF(ISBLANK(OFFSET(INDIRECT(ifpivot!$H$1),CELL("row",B524)-5,,)),"", GETPIVOTDATA("Sum - Fix",ifpivot!$A$1,"Week",OFFSET(INDIRECT(ifpivot!$H$1),CELL("row",B524)-5,,)))</f>
        <v/>
      </c>
    </row>
    <row r="525" spans="2:4" x14ac:dyDescent="0.2">
      <c r="B525" s="32" t="str">
        <f ca="1">IF(ISBLANK(OFFSET(INDIRECT(ifpivot!$H$1),CELL("row",B525)-5,,)),"",OFFSET(INDIRECT(ifpivot!$H$1),CELL("row",B525)-5,,))</f>
        <v/>
      </c>
      <c r="C525" s="26" t="str">
        <f ca="1">IF(ISBLANK(OFFSET(INDIRECT(ifpivot!$H$1),CELL("row",B525)-5,,)),"", GETPIVOTDATA("Sum - IFLaunch",ifpivot!$A$1,"Week",OFFSET(INDIRECT(ifpivot!$H$1),CELL("row",B525)-5,,)))</f>
        <v/>
      </c>
      <c r="D525" s="26" t="str">
        <f ca="1">IF(ISBLANK(OFFSET(INDIRECT(ifpivot!$H$1),CELL("row",B525)-5,,)),"", GETPIVOTDATA("Sum - Fix",ifpivot!$A$1,"Week",OFFSET(INDIRECT(ifpivot!$H$1),CELL("row",B525)-5,,)))</f>
        <v/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24B6-A994-F94F-BD75-E7516879BCC6}">
  <dimension ref="A1:V1"/>
  <sheetViews>
    <sheetView workbookViewId="0"/>
  </sheetViews>
  <sheetFormatPr baseColWidth="10" defaultRowHeight="16" x14ac:dyDescent="0.2"/>
  <cols>
    <col min="1" max="1" bestFit="true" customWidth="true" style="1" width="5.83203125" collapsed="false"/>
    <col min="2" max="2" bestFit="true" customWidth="true" style="1" width="14.83203125" collapsed="false"/>
    <col min="3" max="3" bestFit="true" customWidth="true" style="1" width="18.5" collapsed="false"/>
    <col min="4" max="4" bestFit="true" customWidth="true" style="1" width="19.0" collapsed="false"/>
    <col min="5" max="5" customWidth="true" style="1" width="19.0" collapsed="false"/>
    <col min="6" max="6" customWidth="true" style="1" width="15.6640625" collapsed="false"/>
    <col min="7" max="7" bestFit="true" customWidth="true" style="1" width="15.5" collapsed="false"/>
    <col min="8" max="8" bestFit="true" customWidth="true" style="1" width="15.1640625" collapsed="false"/>
    <col min="9" max="9" bestFit="true" customWidth="true" style="1" width="14.5" collapsed="false"/>
    <col min="10" max="10" customWidth="true" style="1" width="13.6640625" collapsed="false"/>
    <col min="11" max="11" bestFit="true" customWidth="true" style="1" width="16.1640625" collapsed="false"/>
    <col min="12" max="12" bestFit="true" customWidth="true" style="1" width="10.33203125" collapsed="false"/>
    <col min="13" max="13" bestFit="true" customWidth="true" style="1" width="14.1640625" collapsed="false"/>
    <col min="14" max="14" bestFit="true" customWidth="true" style="1" width="18.0" collapsed="false"/>
    <col min="15" max="15" bestFit="true" customWidth="true" style="1" width="18.33203125" collapsed="false"/>
    <col min="16" max="16" bestFit="true" customWidth="true" style="1" width="16.33203125" collapsed="false"/>
    <col min="17" max="17" bestFit="true" customWidth="true" style="1" width="14.33203125" collapsed="false"/>
    <col min="18" max="18" bestFit="true" customWidth="true" style="1" width="9.83203125" collapsed="false"/>
    <col min="19" max="19" bestFit="true" customWidth="true" style="1" width="6.83203125" collapsed="false"/>
    <col min="20" max="20" bestFit="true" customWidth="true" style="1" width="5.83203125" collapsed="false"/>
    <col min="21" max="16384" style="1" width="10.83203125" collapsed="false"/>
  </cols>
  <sheetData>
    <row r="1" spans="1:22" ht="18" x14ac:dyDescent="0.2">
      <c r="A1" s="34" t="s">
        <v>0</v>
      </c>
      <c r="B1" s="35" t="s">
        <v>1</v>
      </c>
      <c r="C1" s="35" t="s">
        <v>2</v>
      </c>
      <c r="D1" s="35" t="s">
        <v>3</v>
      </c>
      <c r="E1" s="35" t="s">
        <v>50</v>
      </c>
      <c r="F1" s="35" t="s">
        <v>51</v>
      </c>
      <c r="G1" s="35" t="s">
        <v>49</v>
      </c>
      <c r="H1" s="35" t="s">
        <v>4</v>
      </c>
      <c r="I1" s="35" t="s">
        <v>35</v>
      </c>
      <c r="J1" s="35" t="s">
        <v>30</v>
      </c>
      <c r="K1" s="35" t="s">
        <v>36</v>
      </c>
      <c r="L1" s="35" t="s">
        <v>31</v>
      </c>
      <c r="M1" s="35" t="s">
        <v>5</v>
      </c>
      <c r="N1" s="35" t="s">
        <v>6</v>
      </c>
      <c r="O1" s="35" t="s">
        <v>7</v>
      </c>
      <c r="P1" s="35" t="s">
        <v>8</v>
      </c>
      <c r="Q1" s="35" t="s">
        <v>9</v>
      </c>
      <c r="R1" s="35" t="s">
        <v>10</v>
      </c>
      <c r="S1" s="35" t="s">
        <v>33</v>
      </c>
      <c r="T1" s="36" t="s">
        <v>34</v>
      </c>
      <c r="U1" s="35" t="s">
        <v>39</v>
      </c>
      <c r="V1" s="35" t="s">
        <v>41</v>
      </c>
    </row>
    <row r="2">
      <c r="A2" t="n">
        <v>1.599450594E9</v>
      </c>
      <c r="B2" t="inlineStr">
        <is>
          <t>26267</t>
        </is>
      </c>
      <c r="C2" t="n">
        <f>VLOOKUP(data[[#This Row],[Course ID]],courses!A:E,2,FALSE)</f>
        <v>0.0</v>
      </c>
      <c r="D2" t="n">
        <f>VLOOKUP(data[[#This Row],[Course ID]],courses!A:E,3,FALSE)</f>
        <v>0.0</v>
      </c>
      <c r="E2" t="n">
        <f>VLOOKUP(data[[#This Row],[Course ID]],courses!A:E,4,FALSE)</f>
        <v>0.0</v>
      </c>
      <c r="F2" t="n">
        <f>VLOOKUP(data[[#This Row],[Course ID]],courses!A:E,5,FALSE)</f>
        <v>0.0</v>
      </c>
      <c r="G2" t="inlineStr">
        <is>
          <t>4271209</t>
        </is>
      </c>
      <c r="H2" t="inlineStr">
        <is>
          <t>EngageInstructorFeedback</t>
        </is>
      </c>
      <c r="I2" t="n">
        <v>0.0</v>
      </c>
      <c r="J2" t="n">
        <v>0.0</v>
      </c>
      <c r="K2" t="n">
        <v>1.0</v>
      </c>
      <c r="L2" t="n">
        <v>0.0</v>
      </c>
      <c r="M2" t="n">
        <v>1.610106293E9</v>
      </c>
      <c r="N2" t="inlineStr">
        <is>
          <t>6859</t>
        </is>
      </c>
      <c r="O2" t="inlineStr">
        <is>
          <t>pdf</t>
        </is>
      </c>
      <c r="P2" t="inlineStr">
        <is>
          <t/>
        </is>
      </c>
      <c r="Q2" t="inlineStr">
        <is>
          <t/>
        </is>
      </c>
      <c r="R2" t="inlineStr">
        <is>
          <t/>
        </is>
      </c>
      <c r="S2" t="inlineStr">
        <is>
          <t/>
        </is>
      </c>
      <c r="T2" t="n">
        <v>44200.0</v>
      </c>
      <c r="U2" t="n">
        <v>0.0</v>
      </c>
      <c r="V2" t="n">
        <v>1.0</v>
      </c>
    </row>
    <row r="3">
      <c r="A3" t="n">
        <v>-1.274449432E9</v>
      </c>
      <c r="B3" t="inlineStr">
        <is>
          <t>86</t>
        </is>
      </c>
      <c r="C3" t="n">
        <f>VLOOKUP(data[[#This Row],[Course ID]],courses!A:E,2,FALSE)</f>
        <v>0.0</v>
      </c>
      <c r="D3" t="n">
        <f>VLOOKUP(data[[#This Row],[Course ID]],courses!A:E,3,FALSE)</f>
        <v>0.0</v>
      </c>
      <c r="E3" t="n">
        <f>VLOOKUP(data[[#This Row],[Course ID]],courses!A:E,4,FALSE)</f>
        <v>0.0</v>
      </c>
      <c r="F3" t="n">
        <f>VLOOKUP(data[[#This Row],[Course ID]],courses!A:E,5,FALSE)</f>
        <v>0.0</v>
      </c>
      <c r="G3" t="inlineStr">
        <is>
          <t>4136730</t>
        </is>
      </c>
      <c r="H3" t="inlineStr">
        <is>
          <t>EngageInstructorFeedback</t>
        </is>
      </c>
      <c r="I3" t="n">
        <v>0.0</v>
      </c>
      <c r="J3" t="n">
        <v>0.0</v>
      </c>
      <c r="K3" t="n">
        <v>1.0</v>
      </c>
      <c r="L3" t="n">
        <v>0.0</v>
      </c>
      <c r="M3" t="n">
        <v>1.610114263E9</v>
      </c>
      <c r="N3" t="inlineStr">
        <is>
          <t>6859</t>
        </is>
      </c>
      <c r="O3" t="inlineStr">
        <is>
          <t>image</t>
        </is>
      </c>
      <c r="P3" t="inlineStr">
        <is>
          <t/>
        </is>
      </c>
      <c r="Q3" t="inlineStr">
        <is>
          <t/>
        </is>
      </c>
      <c r="R3" t="inlineStr">
        <is>
          <t/>
        </is>
      </c>
      <c r="S3" t="inlineStr">
        <is>
          <t/>
        </is>
      </c>
      <c r="T3" t="n">
        <v>44200.0</v>
      </c>
      <c r="U3" t="n">
        <v>0.0</v>
      </c>
      <c r="V3" t="n">
        <v>1.0</v>
      </c>
    </row>
    <row r="4">
      <c r="A4" t="n">
        <v>-8.22593754E8</v>
      </c>
      <c r="B4" t="inlineStr">
        <is>
          <t>86</t>
        </is>
      </c>
      <c r="C4" t="n">
        <f>VLOOKUP(data[[#This Row],[Course ID]],courses!A:E,2,FALSE)</f>
        <v>0.0</v>
      </c>
      <c r="D4" t="n">
        <f>VLOOKUP(data[[#This Row],[Course ID]],courses!A:E,3,FALSE)</f>
        <v>0.0</v>
      </c>
      <c r="E4" t="n">
        <f>VLOOKUP(data[[#This Row],[Course ID]],courses!A:E,4,FALSE)</f>
        <v>0.0</v>
      </c>
      <c r="F4" t="n">
        <f>VLOOKUP(data[[#This Row],[Course ID]],courses!A:E,5,FALSE)</f>
        <v>0.0</v>
      </c>
      <c r="G4" t="inlineStr">
        <is>
          <t>4257818</t>
        </is>
      </c>
      <c r="H4" t="inlineStr">
        <is>
          <t>EngageInstructorFeedback</t>
        </is>
      </c>
      <c r="I4" t="n">
        <v>0.0</v>
      </c>
      <c r="J4" t="n">
        <v>0.0</v>
      </c>
      <c r="K4" t="n">
        <v>1.0</v>
      </c>
      <c r="L4" t="n">
        <v>0.0</v>
      </c>
      <c r="M4" t="n">
        <v>1.610114346E9</v>
      </c>
      <c r="N4" t="inlineStr">
        <is>
          <t>6859</t>
        </is>
      </c>
      <c r="O4" t="inlineStr">
        <is>
          <t>pdf</t>
        </is>
      </c>
      <c r="P4" t="inlineStr">
        <is>
          <t/>
        </is>
      </c>
      <c r="Q4" t="inlineStr">
        <is>
          <t/>
        </is>
      </c>
      <c r="R4" t="inlineStr">
        <is>
          <t/>
        </is>
      </c>
      <c r="S4" t="inlineStr">
        <is>
          <t/>
        </is>
      </c>
      <c r="T4" t="n">
        <v>44200.0</v>
      </c>
      <c r="U4" t="n">
        <v>0.0</v>
      </c>
      <c r="V4" t="n">
        <v>1.0</v>
      </c>
    </row>
    <row r="5">
      <c r="A5" t="n">
        <v>-1.193114913E9</v>
      </c>
      <c r="B5" t="inlineStr">
        <is>
          <t>86</t>
        </is>
      </c>
      <c r="C5" t="n">
        <f>VLOOKUP(data[[#This Row],[Course ID]],courses!A:E,2,FALSE)</f>
        <v>0.0</v>
      </c>
      <c r="D5" t="n">
        <f>VLOOKUP(data[[#This Row],[Course ID]],courses!A:E,3,FALSE)</f>
        <v>0.0</v>
      </c>
      <c r="E5" t="n">
        <f>VLOOKUP(data[[#This Row],[Course ID]],courses!A:E,4,FALSE)</f>
        <v>0.0</v>
      </c>
      <c r="F5" t="n">
        <f>VLOOKUP(data[[#This Row],[Course ID]],courses!A:E,5,FALSE)</f>
        <v>0.0</v>
      </c>
      <c r="G5" t="inlineStr">
        <is>
          <t>4257818</t>
        </is>
      </c>
      <c r="H5" t="inlineStr">
        <is>
          <t>AlteredThroughInstructorFeedback</t>
        </is>
      </c>
      <c r="I5" t="n">
        <v>0.0</v>
      </c>
      <c r="J5" t="n">
        <v>0.0</v>
      </c>
      <c r="K5" t="n">
        <v>0.0</v>
      </c>
      <c r="L5" t="n">
        <v>1.0</v>
      </c>
      <c r="M5" t="n">
        <v>1.610114775E9</v>
      </c>
      <c r="N5" t="inlineStr">
        <is>
          <t>6859</t>
        </is>
      </c>
      <c r="O5" t="inlineStr">
        <is>
          <t>pdf</t>
        </is>
      </c>
      <c r="P5" t="inlineStr">
        <is>
          <t/>
        </is>
      </c>
      <c r="Q5" t="n">
        <v>0.5361625</v>
      </c>
      <c r="R5" t="n">
        <v>1.0</v>
      </c>
      <c r="S5" t="inlineStr">
        <is>
          <t>pdf1</t>
        </is>
      </c>
      <c r="T5" t="n">
        <v>44200.0</v>
      </c>
      <c r="U5" t="n">
        <v>0.0</v>
      </c>
      <c r="V5" t="n">
        <v>1.0</v>
      </c>
    </row>
    <row r="6">
      <c r="A6" t="n">
        <v>-1.22160362E9</v>
      </c>
      <c r="B6" t="inlineStr">
        <is>
          <t>86</t>
        </is>
      </c>
      <c r="C6" t="n">
        <f>VLOOKUP(data[[#This Row],[Course ID]],courses!A:E,2,FALSE)</f>
        <v>0.0</v>
      </c>
      <c r="D6" t="n">
        <f>VLOOKUP(data[[#This Row],[Course ID]],courses!A:E,3,FALSE)</f>
        <v>0.0</v>
      </c>
      <c r="E6" t="n">
        <f>VLOOKUP(data[[#This Row],[Course ID]],courses!A:E,4,FALSE)</f>
        <v>0.0</v>
      </c>
      <c r="F6" t="n">
        <f>VLOOKUP(data[[#This Row],[Course ID]],courses!A:E,5,FALSE)</f>
        <v>0.0</v>
      </c>
      <c r="G6" t="inlineStr">
        <is>
          <t>3042101</t>
        </is>
      </c>
      <c r="H6" t="inlineStr">
        <is>
          <t>EngageInstructorFeedback</t>
        </is>
      </c>
      <c r="I6" t="n">
        <v>0.0</v>
      </c>
      <c r="J6" t="n">
        <v>0.0</v>
      </c>
      <c r="K6" t="n">
        <v>1.0</v>
      </c>
      <c r="L6" t="n">
        <v>0.0</v>
      </c>
      <c r="M6" t="n">
        <v>1.610114835E9</v>
      </c>
      <c r="N6" t="inlineStr">
        <is>
          <t>6859</t>
        </is>
      </c>
      <c r="O6" t="inlineStr">
        <is>
          <t>html-fragment</t>
        </is>
      </c>
      <c r="P6" t="inlineStr">
        <is>
          <t/>
        </is>
      </c>
      <c r="Q6" t="inlineStr">
        <is>
          <t/>
        </is>
      </c>
      <c r="R6" t="inlineStr">
        <is>
          <t/>
        </is>
      </c>
      <c r="S6" t="inlineStr">
        <is>
          <t/>
        </is>
      </c>
      <c r="T6" t="n">
        <v>44200.0</v>
      </c>
      <c r="U6" t="n">
        <v>0.0</v>
      </c>
      <c r="V6" t="n">
        <v>1.0</v>
      </c>
    </row>
    <row r="7">
      <c r="A7" t="n">
        <v>-9.0503317E7</v>
      </c>
      <c r="B7" t="inlineStr">
        <is>
          <t>86</t>
        </is>
      </c>
      <c r="C7" t="n">
        <f>VLOOKUP(data[[#This Row],[Course ID]],courses!A:E,2,FALSE)</f>
        <v>0.0</v>
      </c>
      <c r="D7" t="n">
        <f>VLOOKUP(data[[#This Row],[Course ID]],courses!A:E,3,FALSE)</f>
        <v>0.0</v>
      </c>
      <c r="E7" t="n">
        <f>VLOOKUP(data[[#This Row],[Course ID]],courses!A:E,4,FALSE)</f>
        <v>0.0</v>
      </c>
      <c r="F7" t="n">
        <f>VLOOKUP(data[[#This Row],[Course ID]],courses!A:E,5,FALSE)</f>
        <v>0.0</v>
      </c>
      <c r="G7" t="inlineStr">
        <is>
          <t>2994185</t>
        </is>
      </c>
      <c r="H7" t="inlineStr">
        <is>
          <t>EngageInstructorFeedback</t>
        </is>
      </c>
      <c r="I7" t="n">
        <v>0.0</v>
      </c>
      <c r="J7" t="n">
        <v>0.0</v>
      </c>
      <c r="K7" t="n">
        <v>1.0</v>
      </c>
      <c r="L7" t="n">
        <v>0.0</v>
      </c>
      <c r="M7" t="n">
        <v>1.610114869E9</v>
      </c>
      <c r="N7" t="inlineStr">
        <is>
          <t>6859</t>
        </is>
      </c>
      <c r="O7" t="inlineStr">
        <is>
          <t>html-fragment</t>
        </is>
      </c>
      <c r="P7" t="inlineStr">
        <is>
          <t/>
        </is>
      </c>
      <c r="Q7" t="inlineStr">
        <is>
          <t/>
        </is>
      </c>
      <c r="R7" t="inlineStr">
        <is>
          <t/>
        </is>
      </c>
      <c r="S7" t="inlineStr">
        <is>
          <t/>
        </is>
      </c>
      <c r="T7" t="n">
        <v>44200.0</v>
      </c>
      <c r="U7" t="n">
        <v>0.0</v>
      </c>
      <c r="V7" t="n">
        <v>1.0</v>
      </c>
    </row>
    <row r="8">
      <c r="A8" t="n">
        <v>2.10754309E8</v>
      </c>
      <c r="B8" t="inlineStr">
        <is>
          <t>4</t>
        </is>
      </c>
      <c r="C8" t="n">
        <f>VLOOKUP(data[[#This Row],[Course ID]],courses!A:E,2,FALSE)</f>
        <v>0.0</v>
      </c>
      <c r="D8" t="n">
        <f>VLOOKUP(data[[#This Row],[Course ID]],courses!A:E,3,FALSE)</f>
        <v>0.0</v>
      </c>
      <c r="E8" t="n">
        <f>VLOOKUP(data[[#This Row],[Course ID]],courses!A:E,4,FALSE)</f>
        <v>0.0</v>
      </c>
      <c r="F8" t="n">
        <f>VLOOKUP(data[[#This Row],[Course ID]],courses!A:E,5,FALSE)</f>
        <v>0.0</v>
      </c>
      <c r="G8" t="inlineStr">
        <is>
          <t>4183009</t>
        </is>
      </c>
      <c r="H8" t="inlineStr">
        <is>
          <t>EngageAlternativeFormat</t>
        </is>
      </c>
      <c r="I8" t="n">
        <v>1.0</v>
      </c>
      <c r="J8" t="n">
        <v>0.0</v>
      </c>
      <c r="K8" t="n">
        <v>0.0</v>
      </c>
      <c r="L8" t="n">
        <v>0.0</v>
      </c>
      <c r="M8" t="n">
        <v>1.611635375E9</v>
      </c>
      <c r="N8" t="inlineStr">
        <is>
          <t>6859</t>
        </is>
      </c>
      <c r="O8" t="inlineStr">
        <is>
          <t>pdf</t>
        </is>
      </c>
      <c r="P8" t="inlineStr">
        <is>
          <t/>
        </is>
      </c>
      <c r="Q8" t="inlineStr">
        <is>
          <t/>
        </is>
      </c>
      <c r="R8" t="inlineStr">
        <is>
          <t/>
        </is>
      </c>
      <c r="S8" t="inlineStr">
        <is>
          <t/>
        </is>
      </c>
      <c r="T8" t="n">
        <v>44221.0</v>
      </c>
      <c r="U8" t="n">
        <v>1.0</v>
      </c>
      <c r="V8" t="n">
        <v>0.0</v>
      </c>
    </row>
    <row r="9">
      <c r="A9" t="n">
        <v>6.13663809E8</v>
      </c>
      <c r="B9" t="inlineStr">
        <is>
          <t>113</t>
        </is>
      </c>
      <c r="C9" t="n">
        <f>VLOOKUP(data[[#This Row],[Course ID]],courses!A:E,2,FALSE)</f>
        <v>0.0</v>
      </c>
      <c r="D9" t="n">
        <f>VLOOKUP(data[[#This Row],[Course ID]],courses!A:E,3,FALSE)</f>
        <v>0.0</v>
      </c>
      <c r="E9" t="n">
        <f>VLOOKUP(data[[#This Row],[Course ID]],courses!A:E,4,FALSE)</f>
        <v>0.0</v>
      </c>
      <c r="F9" t="n">
        <f>VLOOKUP(data[[#This Row],[Course ID]],courses!A:E,5,FALSE)</f>
        <v>0.0</v>
      </c>
      <c r="G9" t="inlineStr">
        <is>
          <t>4270621</t>
        </is>
      </c>
      <c r="H9" t="inlineStr">
        <is>
          <t>EngageAlternativeFormat</t>
        </is>
      </c>
      <c r="I9" t="n">
        <v>1.0</v>
      </c>
      <c r="J9" t="n">
        <v>0.0</v>
      </c>
      <c r="K9" t="n">
        <v>0.0</v>
      </c>
      <c r="L9" t="n">
        <v>0.0</v>
      </c>
      <c r="M9" t="n">
        <v>1.611644617E9</v>
      </c>
      <c r="N9" t="inlineStr">
        <is>
          <t>6859</t>
        </is>
      </c>
      <c r="O9" t="inlineStr">
        <is>
          <t>pdf</t>
        </is>
      </c>
      <c r="P9" t="inlineStr">
        <is>
          <t/>
        </is>
      </c>
      <c r="Q9" t="inlineStr">
        <is>
          <t/>
        </is>
      </c>
      <c r="R9" t="inlineStr">
        <is>
          <t/>
        </is>
      </c>
      <c r="S9" t="inlineStr">
        <is>
          <t/>
        </is>
      </c>
      <c r="T9" t="n">
        <v>44221.0</v>
      </c>
      <c r="U9" t="n">
        <v>1.0</v>
      </c>
      <c r="V9" t="n">
        <v>0.0</v>
      </c>
    </row>
    <row r="10">
      <c r="A10" t="n">
        <v>8.70570655E8</v>
      </c>
      <c r="B10" t="inlineStr">
        <is>
          <t>113</t>
        </is>
      </c>
      <c r="C10" t="n">
        <f>VLOOKUP(data[[#This Row],[Course ID]],courses!A:E,2,FALSE)</f>
        <v>0.0</v>
      </c>
      <c r="D10" t="n">
        <f>VLOOKUP(data[[#This Row],[Course ID]],courses!A:E,3,FALSE)</f>
        <v>0.0</v>
      </c>
      <c r="E10" t="n">
        <f>VLOOKUP(data[[#This Row],[Course ID]],courses!A:E,4,FALSE)</f>
        <v>0.0</v>
      </c>
      <c r="F10" t="n">
        <f>VLOOKUP(data[[#This Row],[Course ID]],courses!A:E,5,FALSE)</f>
        <v>0.0</v>
      </c>
      <c r="G10" t="inlineStr">
        <is>
          <t>4270621</t>
        </is>
      </c>
      <c r="H10" t="inlineStr">
        <is>
          <t>BeginDownloadAlternativeFormats</t>
        </is>
      </c>
      <c r="I10" t="n">
        <v>0.0</v>
      </c>
      <c r="J10" t="n">
        <v>1.0</v>
      </c>
      <c r="K10" t="n">
        <v>0.0</v>
      </c>
      <c r="L10" t="n">
        <v>0.0</v>
      </c>
      <c r="M10" t="n">
        <v>1.611644623E9</v>
      </c>
      <c r="N10" t="inlineStr">
        <is>
          <t>6859</t>
        </is>
      </c>
      <c r="O10" t="inlineStr">
        <is>
          <t>pdf</t>
        </is>
      </c>
      <c r="P10" t="inlineStr">
        <is>
          <t>Html</t>
        </is>
      </c>
      <c r="Q10" t="inlineStr">
        <is>
          <t/>
        </is>
      </c>
      <c r="R10" t="inlineStr">
        <is>
          <t/>
        </is>
      </c>
      <c r="S10" t="inlineStr">
        <is>
          <t/>
        </is>
      </c>
      <c r="T10" t="n">
        <v>44221.0</v>
      </c>
      <c r="U10" t="n">
        <v>1.0</v>
      </c>
      <c r="V10" t="n">
        <v>0.0</v>
      </c>
    </row>
    <row r="11">
      <c r="A11" t="n">
        <v>1.435013E8</v>
      </c>
      <c r="B11" t="inlineStr">
        <is>
          <t>27</t>
        </is>
      </c>
      <c r="C11" t="n">
        <f>VLOOKUP(data[[#This Row],[Course ID]],courses!A:E,2,FALSE)</f>
        <v>0.0</v>
      </c>
      <c r="D11" t="n">
        <f>VLOOKUP(data[[#This Row],[Course ID]],courses!A:E,3,FALSE)</f>
        <v>0.0</v>
      </c>
      <c r="E11" t="n">
        <f>VLOOKUP(data[[#This Row],[Course ID]],courses!A:E,4,FALSE)</f>
        <v>0.0</v>
      </c>
      <c r="F11" t="n">
        <f>VLOOKUP(data[[#This Row],[Course ID]],courses!A:E,5,FALSE)</f>
        <v>0.0</v>
      </c>
      <c r="G11" t="inlineStr">
        <is>
          <t>1822678</t>
        </is>
      </c>
      <c r="H11" t="inlineStr">
        <is>
          <t>EngageAlternativeFormat</t>
        </is>
      </c>
      <c r="I11" t="n">
        <v>1.0</v>
      </c>
      <c r="J11" t="n">
        <v>0.0</v>
      </c>
      <c r="K11" t="n">
        <v>0.0</v>
      </c>
      <c r="L11" t="n">
        <v>0.0</v>
      </c>
      <c r="M11" t="n">
        <v>1.611650493E9</v>
      </c>
      <c r="N11" t="inlineStr">
        <is>
          <t>6859</t>
        </is>
      </c>
      <c r="O11" t="inlineStr">
        <is>
          <t>pdf</t>
        </is>
      </c>
      <c r="P11" t="inlineStr">
        <is>
          <t/>
        </is>
      </c>
      <c r="Q11" t="inlineStr">
        <is>
          <t/>
        </is>
      </c>
      <c r="R11" t="inlineStr">
        <is>
          <t/>
        </is>
      </c>
      <c r="S11" t="inlineStr">
        <is>
          <t/>
        </is>
      </c>
      <c r="T11" t="n">
        <v>44221.0</v>
      </c>
      <c r="U11" t="n">
        <v>1.0</v>
      </c>
      <c r="V11" t="n">
        <v>0.0</v>
      </c>
    </row>
    <row r="12">
      <c r="A12" t="n">
        <v>1.241377471E9</v>
      </c>
      <c r="B12" t="inlineStr">
        <is>
          <t>4</t>
        </is>
      </c>
      <c r="C12" t="n">
        <f>VLOOKUP(data[[#This Row],[Course ID]],courses!A:E,2,FALSE)</f>
        <v>0.0</v>
      </c>
      <c r="D12" t="n">
        <f>VLOOKUP(data[[#This Row],[Course ID]],courses!A:E,3,FALSE)</f>
        <v>0.0</v>
      </c>
      <c r="E12" t="n">
        <f>VLOOKUP(data[[#This Row],[Course ID]],courses!A:E,4,FALSE)</f>
        <v>0.0</v>
      </c>
      <c r="F12" t="n">
        <f>VLOOKUP(data[[#This Row],[Course ID]],courses!A:E,5,FALSE)</f>
        <v>0.0</v>
      </c>
      <c r="G12" t="inlineStr">
        <is>
          <t>4256434</t>
        </is>
      </c>
      <c r="H12" t="inlineStr">
        <is>
          <t>EngageAlternativeFormat</t>
        </is>
      </c>
      <c r="I12" t="n">
        <v>1.0</v>
      </c>
      <c r="J12" t="n">
        <v>0.0</v>
      </c>
      <c r="K12" t="n">
        <v>0.0</v>
      </c>
      <c r="L12" t="n">
        <v>0.0</v>
      </c>
      <c r="M12" t="n">
        <v>1.61165663E9</v>
      </c>
      <c r="N12" t="inlineStr">
        <is>
          <t>6859</t>
        </is>
      </c>
      <c r="O12" t="inlineStr">
        <is>
          <t>pdf</t>
        </is>
      </c>
      <c r="P12" t="inlineStr">
        <is>
          <t/>
        </is>
      </c>
      <c r="Q12" t="inlineStr">
        <is>
          <t/>
        </is>
      </c>
      <c r="R12" t="inlineStr">
        <is>
          <t/>
        </is>
      </c>
      <c r="S12" t="inlineStr">
        <is>
          <t/>
        </is>
      </c>
      <c r="T12" t="n">
        <v>44221.0</v>
      </c>
      <c r="U12" t="n">
        <v>1.0</v>
      </c>
      <c r="V12" t="n">
        <v>0.0</v>
      </c>
    </row>
    <row r="13">
      <c r="A13" t="n">
        <v>-7.5205495E7</v>
      </c>
      <c r="B13" t="inlineStr">
        <is>
          <t>23999</t>
        </is>
      </c>
      <c r="C13" t="n">
        <f>VLOOKUP(data[[#This Row],[Course ID]],courses!A:E,2,FALSE)</f>
        <v>0.0</v>
      </c>
      <c r="D13" t="n">
        <f>VLOOKUP(data[[#This Row],[Course ID]],courses!A:E,3,FALSE)</f>
        <v>0.0</v>
      </c>
      <c r="E13" t="n">
        <f>VLOOKUP(data[[#This Row],[Course ID]],courses!A:E,4,FALSE)</f>
        <v>0.0</v>
      </c>
      <c r="F13" t="n">
        <f>VLOOKUP(data[[#This Row],[Course ID]],courses!A:E,5,FALSE)</f>
        <v>0.0</v>
      </c>
      <c r="G13" t="inlineStr">
        <is>
          <t>1792149</t>
        </is>
      </c>
      <c r="H13" t="inlineStr">
        <is>
          <t>EngageAlternativeFormat</t>
        </is>
      </c>
      <c r="I13" t="n">
        <v>1.0</v>
      </c>
      <c r="J13" t="n">
        <v>0.0</v>
      </c>
      <c r="K13" t="n">
        <v>0.0</v>
      </c>
      <c r="L13" t="n">
        <v>0.0</v>
      </c>
      <c r="M13" t="n">
        <v>1.61165667E9</v>
      </c>
      <c r="N13" t="inlineStr">
        <is>
          <t>6859</t>
        </is>
      </c>
      <c r="O13" t="inlineStr">
        <is>
          <t>pdf</t>
        </is>
      </c>
      <c r="P13" t="inlineStr">
        <is>
          <t/>
        </is>
      </c>
      <c r="Q13" t="inlineStr">
        <is>
          <t/>
        </is>
      </c>
      <c r="R13" t="inlineStr">
        <is>
          <t/>
        </is>
      </c>
      <c r="S13" t="inlineStr">
        <is>
          <t/>
        </is>
      </c>
      <c r="T13" t="n">
        <v>44221.0</v>
      </c>
      <c r="U13" t="n">
        <v>1.0</v>
      </c>
      <c r="V13" t="n">
        <v>0.0</v>
      </c>
    </row>
    <row r="14">
      <c r="A14" t="n">
        <v>-6.03144721E8</v>
      </c>
      <c r="B14" t="inlineStr">
        <is>
          <t>4</t>
        </is>
      </c>
      <c r="C14" t="n">
        <f>VLOOKUP(data[[#This Row],[Course ID]],courses!A:E,2,FALSE)</f>
        <v>0.0</v>
      </c>
      <c r="D14" t="n">
        <f>VLOOKUP(data[[#This Row],[Course ID]],courses!A:E,3,FALSE)</f>
        <v>0.0</v>
      </c>
      <c r="E14" t="n">
        <f>VLOOKUP(data[[#This Row],[Course ID]],courses!A:E,4,FALSE)</f>
        <v>0.0</v>
      </c>
      <c r="F14" t="n">
        <f>VLOOKUP(data[[#This Row],[Course ID]],courses!A:E,5,FALSE)</f>
        <v>0.0</v>
      </c>
      <c r="G14" t="inlineStr">
        <is>
          <t>4256438</t>
        </is>
      </c>
      <c r="H14" t="inlineStr">
        <is>
          <t>EngageAlternativeFormat</t>
        </is>
      </c>
      <c r="I14" t="n">
        <v>1.0</v>
      </c>
      <c r="J14" t="n">
        <v>0.0</v>
      </c>
      <c r="K14" t="n">
        <v>0.0</v>
      </c>
      <c r="L14" t="n">
        <v>0.0</v>
      </c>
      <c r="M14" t="n">
        <v>1.611661126E9</v>
      </c>
      <c r="N14" t="inlineStr">
        <is>
          <t>6859</t>
        </is>
      </c>
      <c r="O14" t="inlineStr">
        <is>
          <t>pdf</t>
        </is>
      </c>
      <c r="P14" t="inlineStr">
        <is>
          <t/>
        </is>
      </c>
      <c r="Q14" t="inlineStr">
        <is>
          <t/>
        </is>
      </c>
      <c r="R14" t="inlineStr">
        <is>
          <t/>
        </is>
      </c>
      <c r="S14" t="inlineStr">
        <is>
          <t/>
        </is>
      </c>
      <c r="T14" t="n">
        <v>44221.0</v>
      </c>
      <c r="U14" t="n">
        <v>1.0</v>
      </c>
      <c r="V14" t="n">
        <v>0.0</v>
      </c>
    </row>
    <row r="15">
      <c r="A15" t="n">
        <v>1.867215249E9</v>
      </c>
      <c r="B15" t="inlineStr">
        <is>
          <t>61</t>
        </is>
      </c>
      <c r="C15" t="n">
        <f>VLOOKUP(data[[#This Row],[Course ID]],courses!A:E,2,FALSE)</f>
        <v>0.0</v>
      </c>
      <c r="D15" t="n">
        <f>VLOOKUP(data[[#This Row],[Course ID]],courses!A:E,3,FALSE)</f>
        <v>0.0</v>
      </c>
      <c r="E15" t="n">
        <f>VLOOKUP(data[[#This Row],[Course ID]],courses!A:E,4,FALSE)</f>
        <v>0.0</v>
      </c>
      <c r="F15" t="n">
        <f>VLOOKUP(data[[#This Row],[Course ID]],courses!A:E,5,FALSE)</f>
        <v>0.0</v>
      </c>
      <c r="G15" t="inlineStr">
        <is>
          <t>4270429</t>
        </is>
      </c>
      <c r="H15" t="inlineStr">
        <is>
          <t>EngageAlternativeFormat</t>
        </is>
      </c>
      <c r="I15" t="n">
        <v>1.0</v>
      </c>
      <c r="J15" t="n">
        <v>0.0</v>
      </c>
      <c r="K15" t="n">
        <v>0.0</v>
      </c>
      <c r="L15" t="n">
        <v>0.0</v>
      </c>
      <c r="M15" t="n">
        <v>1.611663045E9</v>
      </c>
      <c r="N15" t="inlineStr">
        <is>
          <t>6859</t>
        </is>
      </c>
      <c r="O15" t="inlineStr">
        <is>
          <t>pdf</t>
        </is>
      </c>
      <c r="P15" t="inlineStr">
        <is>
          <t/>
        </is>
      </c>
      <c r="Q15" t="inlineStr">
        <is>
          <t/>
        </is>
      </c>
      <c r="R15" t="inlineStr">
        <is>
          <t/>
        </is>
      </c>
      <c r="S15" t="inlineStr">
        <is>
          <t/>
        </is>
      </c>
      <c r="T15" t="n">
        <v>44221.0</v>
      </c>
      <c r="U15" t="n">
        <v>1.0</v>
      </c>
      <c r="V15" t="n">
        <v>0.0</v>
      </c>
    </row>
    <row r="16">
      <c r="A16" t="n">
        <v>2.060417332E9</v>
      </c>
      <c r="B16" t="inlineStr">
        <is>
          <t>74</t>
        </is>
      </c>
      <c r="C16" t="n">
        <f>VLOOKUP(data[[#This Row],[Course ID]],courses!A:E,2,FALSE)</f>
        <v>0.0</v>
      </c>
      <c r="D16" t="n">
        <f>VLOOKUP(data[[#This Row],[Course ID]],courses!A:E,3,FALSE)</f>
        <v>0.0</v>
      </c>
      <c r="E16" t="n">
        <f>VLOOKUP(data[[#This Row],[Course ID]],courses!A:E,4,FALSE)</f>
        <v>0.0</v>
      </c>
      <c r="F16" t="n">
        <f>VLOOKUP(data[[#This Row],[Course ID]],courses!A:E,5,FALSE)</f>
        <v>0.0</v>
      </c>
      <c r="G16" t="inlineStr">
        <is>
          <t>4271264</t>
        </is>
      </c>
      <c r="H16" t="inlineStr">
        <is>
          <t>EngageAlternativeFormat</t>
        </is>
      </c>
      <c r="I16" t="n">
        <v>1.0</v>
      </c>
      <c r="J16" t="n">
        <v>0.0</v>
      </c>
      <c r="K16" t="n">
        <v>0.0</v>
      </c>
      <c r="L16" t="n">
        <v>0.0</v>
      </c>
      <c r="M16" t="n">
        <v>1.611664331E9</v>
      </c>
      <c r="N16" t="inlineStr">
        <is>
          <t>6859</t>
        </is>
      </c>
      <c r="O16" t="inlineStr">
        <is>
          <t>pdf</t>
        </is>
      </c>
      <c r="P16" t="inlineStr">
        <is>
          <t/>
        </is>
      </c>
      <c r="Q16" t="inlineStr">
        <is>
          <t/>
        </is>
      </c>
      <c r="R16" t="inlineStr">
        <is>
          <t/>
        </is>
      </c>
      <c r="S16" t="inlineStr">
        <is>
          <t/>
        </is>
      </c>
      <c r="T16" t="n">
        <v>44221.0</v>
      </c>
      <c r="U16" t="n">
        <v>1.0</v>
      </c>
      <c r="V16" t="n">
        <v>0.0</v>
      </c>
    </row>
    <row r="17">
      <c r="A17" t="n">
        <v>-1.104591275E9</v>
      </c>
      <c r="B17" t="inlineStr">
        <is>
          <t>12</t>
        </is>
      </c>
      <c r="C17" t="n">
        <f>VLOOKUP(data[[#This Row],[Course ID]],courses!A:E,2,FALSE)</f>
        <v>0.0</v>
      </c>
      <c r="D17" t="n">
        <f>VLOOKUP(data[[#This Row],[Course ID]],courses!A:E,3,FALSE)</f>
        <v>0.0</v>
      </c>
      <c r="E17" t="n">
        <f>VLOOKUP(data[[#This Row],[Course ID]],courses!A:E,4,FALSE)</f>
        <v>0.0</v>
      </c>
      <c r="F17" t="n">
        <f>VLOOKUP(data[[#This Row],[Course ID]],courses!A:E,5,FALSE)</f>
        <v>0.0</v>
      </c>
      <c r="G17" t="inlineStr">
        <is>
          <t>4268285</t>
        </is>
      </c>
      <c r="H17" t="inlineStr">
        <is>
          <t>EngageAlternativeFormat</t>
        </is>
      </c>
      <c r="I17" t="n">
        <v>1.0</v>
      </c>
      <c r="J17" t="n">
        <v>0.0</v>
      </c>
      <c r="K17" t="n">
        <v>0.0</v>
      </c>
      <c r="L17" t="n">
        <v>0.0</v>
      </c>
      <c r="M17" t="n">
        <v>1.611665083E9</v>
      </c>
      <c r="N17" t="inlineStr">
        <is>
          <t>6859</t>
        </is>
      </c>
      <c r="O17" t="inlineStr">
        <is>
          <t>pdf</t>
        </is>
      </c>
      <c r="P17" t="inlineStr">
        <is>
          <t/>
        </is>
      </c>
      <c r="Q17" t="inlineStr">
        <is>
          <t/>
        </is>
      </c>
      <c r="R17" t="inlineStr">
        <is>
          <t/>
        </is>
      </c>
      <c r="S17" t="inlineStr">
        <is>
          <t/>
        </is>
      </c>
      <c r="T17" t="n">
        <v>44221.0</v>
      </c>
      <c r="U17" t="n">
        <v>1.0</v>
      </c>
      <c r="V17" t="n">
        <v>0.0</v>
      </c>
    </row>
    <row r="18">
      <c r="A18" t="n">
        <v>-1.47134176E9</v>
      </c>
      <c r="B18" t="inlineStr">
        <is>
          <t>74</t>
        </is>
      </c>
      <c r="C18" t="n">
        <f>VLOOKUP(data[[#This Row],[Course ID]],courses!A:E,2,FALSE)</f>
        <v>0.0</v>
      </c>
      <c r="D18" t="n">
        <f>VLOOKUP(data[[#This Row],[Course ID]],courses!A:E,3,FALSE)</f>
        <v>0.0</v>
      </c>
      <c r="E18" t="n">
        <f>VLOOKUP(data[[#This Row],[Course ID]],courses!A:E,4,FALSE)</f>
        <v>0.0</v>
      </c>
      <c r="F18" t="n">
        <f>VLOOKUP(data[[#This Row],[Course ID]],courses!A:E,5,FALSE)</f>
        <v>0.0</v>
      </c>
      <c r="G18" t="inlineStr">
        <is>
          <t>4242526</t>
        </is>
      </c>
      <c r="H18" t="inlineStr">
        <is>
          <t>EngageAlternativeFormat</t>
        </is>
      </c>
      <c r="I18" t="n">
        <v>1.0</v>
      </c>
      <c r="J18" t="n">
        <v>0.0</v>
      </c>
      <c r="K18" t="n">
        <v>0.0</v>
      </c>
      <c r="L18" t="n">
        <v>0.0</v>
      </c>
      <c r="M18" t="n">
        <v>1.61166565E9</v>
      </c>
      <c r="N18" t="inlineStr">
        <is>
          <t>6859</t>
        </is>
      </c>
      <c r="O18" t="inlineStr">
        <is>
          <t>pdf</t>
        </is>
      </c>
      <c r="P18" t="inlineStr">
        <is>
          <t/>
        </is>
      </c>
      <c r="Q18" t="inlineStr">
        <is>
          <t/>
        </is>
      </c>
      <c r="R18" t="inlineStr">
        <is>
          <t/>
        </is>
      </c>
      <c r="S18" t="inlineStr">
        <is>
          <t/>
        </is>
      </c>
      <c r="T18" t="n">
        <v>44221.0</v>
      </c>
      <c r="U18" t="n">
        <v>1.0</v>
      </c>
      <c r="V18" t="n">
        <v>0.0</v>
      </c>
    </row>
    <row r="19">
      <c r="A19" t="n">
        <v>1.049801949E9</v>
      </c>
      <c r="B19" t="inlineStr">
        <is>
          <t>17270</t>
        </is>
      </c>
      <c r="C19" t="n">
        <f>VLOOKUP(data[[#This Row],[Course ID]],courses!A:E,2,FALSE)</f>
        <v>0.0</v>
      </c>
      <c r="D19" t="n">
        <f>VLOOKUP(data[[#This Row],[Course ID]],courses!A:E,3,FALSE)</f>
        <v>0.0</v>
      </c>
      <c r="E19" t="n">
        <f>VLOOKUP(data[[#This Row],[Course ID]],courses!A:E,4,FALSE)</f>
        <v>0.0</v>
      </c>
      <c r="F19" t="n">
        <f>VLOOKUP(data[[#This Row],[Course ID]],courses!A:E,5,FALSE)</f>
        <v>0.0</v>
      </c>
      <c r="G19" t="inlineStr">
        <is>
          <t>4269667</t>
        </is>
      </c>
      <c r="H19" t="inlineStr">
        <is>
          <t>EngageAlternativeFormat</t>
        </is>
      </c>
      <c r="I19" t="n">
        <v>1.0</v>
      </c>
      <c r="J19" t="n">
        <v>0.0</v>
      </c>
      <c r="K19" t="n">
        <v>0.0</v>
      </c>
      <c r="L19" t="n">
        <v>0.0</v>
      </c>
      <c r="M19" t="n">
        <v>1.611668087E9</v>
      </c>
      <c r="N19" t="inlineStr">
        <is>
          <t>6859</t>
        </is>
      </c>
      <c r="O19" t="inlineStr">
        <is>
          <t>pdf</t>
        </is>
      </c>
      <c r="P19" t="inlineStr">
        <is>
          <t/>
        </is>
      </c>
      <c r="Q19" t="inlineStr">
        <is>
          <t/>
        </is>
      </c>
      <c r="R19" t="inlineStr">
        <is>
          <t/>
        </is>
      </c>
      <c r="S19" t="inlineStr">
        <is>
          <t/>
        </is>
      </c>
      <c r="T19" t="n">
        <v>44221.0</v>
      </c>
      <c r="U19" t="n">
        <v>1.0</v>
      </c>
      <c r="V19" t="n">
        <v>0.0</v>
      </c>
    </row>
    <row r="20">
      <c r="A20" t="n">
        <v>-5.98044261E8</v>
      </c>
      <c r="B20" t="inlineStr">
        <is>
          <t>17270</t>
        </is>
      </c>
      <c r="C20" t="n">
        <f>VLOOKUP(data[[#This Row],[Course ID]],courses!A:E,2,FALSE)</f>
        <v>0.0</v>
      </c>
      <c r="D20" t="n">
        <f>VLOOKUP(data[[#This Row],[Course ID]],courses!A:E,3,FALSE)</f>
        <v>0.0</v>
      </c>
      <c r="E20" t="n">
        <f>VLOOKUP(data[[#This Row],[Course ID]],courses!A:E,4,FALSE)</f>
        <v>0.0</v>
      </c>
      <c r="F20" t="n">
        <f>VLOOKUP(data[[#This Row],[Course ID]],courses!A:E,5,FALSE)</f>
        <v>0.0</v>
      </c>
      <c r="G20" t="inlineStr">
        <is>
          <t>4269667</t>
        </is>
      </c>
      <c r="H20" t="inlineStr">
        <is>
          <t>EngageAlternativeFormat</t>
        </is>
      </c>
      <c r="I20" t="n">
        <v>1.0</v>
      </c>
      <c r="J20" t="n">
        <v>0.0</v>
      </c>
      <c r="K20" t="n">
        <v>0.0</v>
      </c>
      <c r="L20" t="n">
        <v>0.0</v>
      </c>
      <c r="M20" t="n">
        <v>1.611668091E9</v>
      </c>
      <c r="N20" t="inlineStr">
        <is>
          <t>6859</t>
        </is>
      </c>
      <c r="O20" t="inlineStr">
        <is>
          <t>pdf</t>
        </is>
      </c>
      <c r="P20" t="inlineStr">
        <is>
          <t/>
        </is>
      </c>
      <c r="Q20" t="inlineStr">
        <is>
          <t/>
        </is>
      </c>
      <c r="R20" t="inlineStr">
        <is>
          <t/>
        </is>
      </c>
      <c r="S20" t="inlineStr">
        <is>
          <t/>
        </is>
      </c>
      <c r="T20" t="n">
        <v>44221.0</v>
      </c>
      <c r="U20" t="n">
        <v>1.0</v>
      </c>
      <c r="V20" t="n">
        <v>0.0</v>
      </c>
    </row>
    <row r="21">
      <c r="A21" t="n">
        <v>-1.508674374E9</v>
      </c>
      <c r="B21" t="inlineStr">
        <is>
          <t>31513</t>
        </is>
      </c>
      <c r="C21" t="n">
        <f>VLOOKUP(data[[#This Row],[Course ID]],courses!A:E,2,FALSE)</f>
        <v>0.0</v>
      </c>
      <c r="D21" t="n">
        <f>VLOOKUP(data[[#This Row],[Course ID]],courses!A:E,3,FALSE)</f>
        <v>0.0</v>
      </c>
      <c r="E21" t="n">
        <f>VLOOKUP(data[[#This Row],[Course ID]],courses!A:E,4,FALSE)</f>
        <v>0.0</v>
      </c>
      <c r="F21" t="n">
        <f>VLOOKUP(data[[#This Row],[Course ID]],courses!A:E,5,FALSE)</f>
        <v>0.0</v>
      </c>
      <c r="G21" t="inlineStr">
        <is>
          <t>4243150</t>
        </is>
      </c>
      <c r="H21" t="inlineStr">
        <is>
          <t>EngageAlternativeFormat</t>
        </is>
      </c>
      <c r="I21" t="n">
        <v>1.0</v>
      </c>
      <c r="J21" t="n">
        <v>0.0</v>
      </c>
      <c r="K21" t="n">
        <v>0.0</v>
      </c>
      <c r="L21" t="n">
        <v>0.0</v>
      </c>
      <c r="M21" t="n">
        <v>1.611669635E9</v>
      </c>
      <c r="N21" t="inlineStr">
        <is>
          <t>6859</t>
        </is>
      </c>
      <c r="O21" t="inlineStr">
        <is>
          <t>pdf</t>
        </is>
      </c>
      <c r="P21" t="inlineStr">
        <is>
          <t/>
        </is>
      </c>
      <c r="Q21" t="inlineStr">
        <is>
          <t/>
        </is>
      </c>
      <c r="R21" t="inlineStr">
        <is>
          <t/>
        </is>
      </c>
      <c r="S21" t="inlineStr">
        <is>
          <t/>
        </is>
      </c>
      <c r="T21" t="n">
        <v>44221.0</v>
      </c>
      <c r="U21" t="n">
        <v>1.0</v>
      </c>
      <c r="V21" t="n">
        <v>0.0</v>
      </c>
    </row>
    <row r="22">
      <c r="A22" t="n">
        <v>1.34042352E8</v>
      </c>
      <c r="B22" t="inlineStr">
        <is>
          <t>17270</t>
        </is>
      </c>
      <c r="C22" t="n">
        <f>VLOOKUP(data[[#This Row],[Course ID]],courses!A:E,2,FALSE)</f>
        <v>0.0</v>
      </c>
      <c r="D22" t="n">
        <f>VLOOKUP(data[[#This Row],[Course ID]],courses!A:E,3,FALSE)</f>
        <v>0.0</v>
      </c>
      <c r="E22" t="n">
        <f>VLOOKUP(data[[#This Row],[Course ID]],courses!A:E,4,FALSE)</f>
        <v>0.0</v>
      </c>
      <c r="F22" t="n">
        <f>VLOOKUP(data[[#This Row],[Course ID]],courses!A:E,5,FALSE)</f>
        <v>0.0</v>
      </c>
      <c r="G22" t="inlineStr">
        <is>
          <t>4269667</t>
        </is>
      </c>
      <c r="H22" t="inlineStr">
        <is>
          <t>EngageAlternativeFormat</t>
        </is>
      </c>
      <c r="I22" t="n">
        <v>1.0</v>
      </c>
      <c r="J22" t="n">
        <v>0.0</v>
      </c>
      <c r="K22" t="n">
        <v>0.0</v>
      </c>
      <c r="L22" t="n">
        <v>0.0</v>
      </c>
      <c r="M22" t="n">
        <v>1.611669975E9</v>
      </c>
      <c r="N22" t="inlineStr">
        <is>
          <t>6859</t>
        </is>
      </c>
      <c r="O22" t="inlineStr">
        <is>
          <t>pdf</t>
        </is>
      </c>
      <c r="P22" t="inlineStr">
        <is>
          <t/>
        </is>
      </c>
      <c r="Q22" t="inlineStr">
        <is>
          <t/>
        </is>
      </c>
      <c r="R22" t="inlineStr">
        <is>
          <t/>
        </is>
      </c>
      <c r="S22" t="inlineStr">
        <is>
          <t/>
        </is>
      </c>
      <c r="T22" t="n">
        <v>44221.0</v>
      </c>
      <c r="U22" t="n">
        <v>1.0</v>
      </c>
      <c r="V22" t="n">
        <v>0.0</v>
      </c>
    </row>
    <row r="23">
      <c r="A23" t="n">
        <v>2.124593078E9</v>
      </c>
      <c r="B23" t="inlineStr">
        <is>
          <t>17270</t>
        </is>
      </c>
      <c r="C23" t="n">
        <f>VLOOKUP(data[[#This Row],[Course ID]],courses!A:E,2,FALSE)</f>
        <v>0.0</v>
      </c>
      <c r="D23" t="n">
        <f>VLOOKUP(data[[#This Row],[Course ID]],courses!A:E,3,FALSE)</f>
        <v>0.0</v>
      </c>
      <c r="E23" t="n">
        <f>VLOOKUP(data[[#This Row],[Course ID]],courses!A:E,4,FALSE)</f>
        <v>0.0</v>
      </c>
      <c r="F23" t="n">
        <f>VLOOKUP(data[[#This Row],[Course ID]],courses!A:E,5,FALSE)</f>
        <v>0.0</v>
      </c>
      <c r="G23" t="inlineStr">
        <is>
          <t>1683648</t>
        </is>
      </c>
      <c r="H23" t="inlineStr">
        <is>
          <t>EngageAlternativeFormat</t>
        </is>
      </c>
      <c r="I23" t="n">
        <v>1.0</v>
      </c>
      <c r="J23" t="n">
        <v>0.0</v>
      </c>
      <c r="K23" t="n">
        <v>0.0</v>
      </c>
      <c r="L23" t="n">
        <v>0.0</v>
      </c>
      <c r="M23" t="n">
        <v>1.611671583E9</v>
      </c>
      <c r="N23" t="inlineStr">
        <is>
          <t>6859</t>
        </is>
      </c>
      <c r="O23" t="inlineStr">
        <is>
          <t>pdf</t>
        </is>
      </c>
      <c r="P23" t="inlineStr">
        <is>
          <t/>
        </is>
      </c>
      <c r="Q23" t="inlineStr">
        <is>
          <t/>
        </is>
      </c>
      <c r="R23" t="inlineStr">
        <is>
          <t/>
        </is>
      </c>
      <c r="S23" t="inlineStr">
        <is>
          <t/>
        </is>
      </c>
      <c r="T23" t="n">
        <v>44221.0</v>
      </c>
      <c r="U23" t="n">
        <v>1.0</v>
      </c>
      <c r="V23" t="n">
        <v>0.0</v>
      </c>
    </row>
    <row r="24">
      <c r="A24" t="n">
        <v>5.51216532E8</v>
      </c>
      <c r="B24" t="inlineStr">
        <is>
          <t>17270</t>
        </is>
      </c>
      <c r="C24" t="n">
        <f>VLOOKUP(data[[#This Row],[Course ID]],courses!A:E,2,FALSE)</f>
        <v>0.0</v>
      </c>
      <c r="D24" t="n">
        <f>VLOOKUP(data[[#This Row],[Course ID]],courses!A:E,3,FALSE)</f>
        <v>0.0</v>
      </c>
      <c r="E24" t="n">
        <f>VLOOKUP(data[[#This Row],[Course ID]],courses!A:E,4,FALSE)</f>
        <v>0.0</v>
      </c>
      <c r="F24" t="n">
        <f>VLOOKUP(data[[#This Row],[Course ID]],courses!A:E,5,FALSE)</f>
        <v>0.0</v>
      </c>
      <c r="G24" t="inlineStr">
        <is>
          <t>1683648</t>
        </is>
      </c>
      <c r="H24" t="inlineStr">
        <is>
          <t>BeginDownloadAlternativeFormats</t>
        </is>
      </c>
      <c r="I24" t="n">
        <v>0.0</v>
      </c>
      <c r="J24" t="n">
        <v>1.0</v>
      </c>
      <c r="K24" t="n">
        <v>0.0</v>
      </c>
      <c r="L24" t="n">
        <v>0.0</v>
      </c>
      <c r="M24" t="n">
        <v>1.611671586E9</v>
      </c>
      <c r="N24" t="inlineStr">
        <is>
          <t>6859</t>
        </is>
      </c>
      <c r="O24" t="inlineStr">
        <is>
          <t>pdf</t>
        </is>
      </c>
      <c r="P24" t="inlineStr">
        <is>
          <t>Html</t>
        </is>
      </c>
      <c r="Q24" t="inlineStr">
        <is>
          <t/>
        </is>
      </c>
      <c r="R24" t="inlineStr">
        <is>
          <t/>
        </is>
      </c>
      <c r="S24" t="inlineStr">
        <is>
          <t/>
        </is>
      </c>
      <c r="T24" t="n">
        <v>44221.0</v>
      </c>
      <c r="U24" t="n">
        <v>1.0</v>
      </c>
      <c r="V24" t="n">
        <v>0.0</v>
      </c>
    </row>
    <row r="25">
      <c r="A25" t="n">
        <v>2.25784977E8</v>
      </c>
      <c r="B25" t="inlineStr">
        <is>
          <t>23</t>
        </is>
      </c>
      <c r="C25" t="n">
        <f>VLOOKUP(data[[#This Row],[Course ID]],courses!A:E,2,FALSE)</f>
        <v>0.0</v>
      </c>
      <c r="D25" t="n">
        <f>VLOOKUP(data[[#This Row],[Course ID]],courses!A:E,3,FALSE)</f>
        <v>0.0</v>
      </c>
      <c r="E25" t="n">
        <f>VLOOKUP(data[[#This Row],[Course ID]],courses!A:E,4,FALSE)</f>
        <v>0.0</v>
      </c>
      <c r="F25" t="n">
        <f>VLOOKUP(data[[#This Row],[Course ID]],courses!A:E,5,FALSE)</f>
        <v>0.0</v>
      </c>
      <c r="G25" t="inlineStr">
        <is>
          <t>2415202</t>
        </is>
      </c>
      <c r="H25" t="inlineStr">
        <is>
          <t>EngageAlternativeFormat</t>
        </is>
      </c>
      <c r="I25" t="n">
        <v>1.0</v>
      </c>
      <c r="J25" t="n">
        <v>0.0</v>
      </c>
      <c r="K25" t="n">
        <v>0.0</v>
      </c>
      <c r="L25" t="n">
        <v>0.0</v>
      </c>
      <c r="M25" t="n">
        <v>1.611672805E9</v>
      </c>
      <c r="N25" t="inlineStr">
        <is>
          <t>6859</t>
        </is>
      </c>
      <c r="O25" t="inlineStr">
        <is>
          <t>pdf</t>
        </is>
      </c>
      <c r="P25" t="inlineStr">
        <is>
          <t/>
        </is>
      </c>
      <c r="Q25" t="inlineStr">
        <is>
          <t/>
        </is>
      </c>
      <c r="R25" t="inlineStr">
        <is>
          <t/>
        </is>
      </c>
      <c r="S25" t="inlineStr">
        <is>
          <t/>
        </is>
      </c>
      <c r="T25" t="n">
        <v>44221.0</v>
      </c>
      <c r="U25" t="n">
        <v>1.0</v>
      </c>
      <c r="V25" t="n">
        <v>0.0</v>
      </c>
    </row>
    <row r="26">
      <c r="A26" t="n">
        <v>6.914075E7</v>
      </c>
      <c r="B26" t="inlineStr">
        <is>
          <t>11</t>
        </is>
      </c>
      <c r="C26" t="n">
        <f>VLOOKUP(data[[#This Row],[Course ID]],courses!A:E,2,FALSE)</f>
        <v>0.0</v>
      </c>
      <c r="D26" t="n">
        <f>VLOOKUP(data[[#This Row],[Course ID]],courses!A:E,3,FALSE)</f>
        <v>0.0</v>
      </c>
      <c r="E26" t="n">
        <f>VLOOKUP(data[[#This Row],[Course ID]],courses!A:E,4,FALSE)</f>
        <v>0.0</v>
      </c>
      <c r="F26" t="n">
        <f>VLOOKUP(data[[#This Row],[Course ID]],courses!A:E,5,FALSE)</f>
        <v>0.0</v>
      </c>
      <c r="G26" t="inlineStr">
        <is>
          <t>1504666</t>
        </is>
      </c>
      <c r="H26" t="inlineStr">
        <is>
          <t>EngageAlternativeFormat</t>
        </is>
      </c>
      <c r="I26" t="n">
        <v>1.0</v>
      </c>
      <c r="J26" t="n">
        <v>0.0</v>
      </c>
      <c r="K26" t="n">
        <v>0.0</v>
      </c>
      <c r="L26" t="n">
        <v>0.0</v>
      </c>
      <c r="M26" t="n">
        <v>1.611673494E9</v>
      </c>
      <c r="N26" t="inlineStr">
        <is>
          <t>6859</t>
        </is>
      </c>
      <c r="O26" t="inlineStr">
        <is>
          <t>pdf</t>
        </is>
      </c>
      <c r="P26" t="inlineStr">
        <is>
          <t/>
        </is>
      </c>
      <c r="Q26" t="inlineStr">
        <is>
          <t/>
        </is>
      </c>
      <c r="R26" t="inlineStr">
        <is>
          <t/>
        </is>
      </c>
      <c r="S26" t="inlineStr">
        <is>
          <t/>
        </is>
      </c>
      <c r="T26" t="n">
        <v>44221.0</v>
      </c>
      <c r="U26" t="n">
        <v>1.0</v>
      </c>
      <c r="V26" t="n">
        <v>0.0</v>
      </c>
    </row>
    <row r="27">
      <c r="A27" t="n">
        <v>-1.075837572E9</v>
      </c>
      <c r="B27" t="inlineStr">
        <is>
          <t>74</t>
        </is>
      </c>
      <c r="C27" t="n">
        <f>VLOOKUP(data[[#This Row],[Course ID]],courses!A:E,2,FALSE)</f>
        <v>0.0</v>
      </c>
      <c r="D27" t="n">
        <f>VLOOKUP(data[[#This Row],[Course ID]],courses!A:E,3,FALSE)</f>
        <v>0.0</v>
      </c>
      <c r="E27" t="n">
        <f>VLOOKUP(data[[#This Row],[Course ID]],courses!A:E,4,FALSE)</f>
        <v>0.0</v>
      </c>
      <c r="F27" t="n">
        <f>VLOOKUP(data[[#This Row],[Course ID]],courses!A:E,5,FALSE)</f>
        <v>0.0</v>
      </c>
      <c r="G27" t="inlineStr">
        <is>
          <t>4165715</t>
        </is>
      </c>
      <c r="H27" t="inlineStr">
        <is>
          <t>EngageAlternativeFormat</t>
        </is>
      </c>
      <c r="I27" t="n">
        <v>1.0</v>
      </c>
      <c r="J27" t="n">
        <v>0.0</v>
      </c>
      <c r="K27" t="n">
        <v>0.0</v>
      </c>
      <c r="L27" t="n">
        <v>0.0</v>
      </c>
      <c r="M27" t="n">
        <v>1.611675374E9</v>
      </c>
      <c r="N27" t="inlineStr">
        <is>
          <t>6859</t>
        </is>
      </c>
      <c r="O27" t="inlineStr">
        <is>
          <t>pdf</t>
        </is>
      </c>
      <c r="P27" t="inlineStr">
        <is>
          <t/>
        </is>
      </c>
      <c r="Q27" t="inlineStr">
        <is>
          <t/>
        </is>
      </c>
      <c r="R27" t="inlineStr">
        <is>
          <t/>
        </is>
      </c>
      <c r="S27" t="inlineStr">
        <is>
          <t/>
        </is>
      </c>
      <c r="T27" t="n">
        <v>44221.0</v>
      </c>
      <c r="U27" t="n">
        <v>1.0</v>
      </c>
      <c r="V27" t="n">
        <v>0.0</v>
      </c>
    </row>
    <row r="28">
      <c r="A28" t="n">
        <v>-5.5782116E7</v>
      </c>
      <c r="B28" t="inlineStr">
        <is>
          <t>17270</t>
        </is>
      </c>
      <c r="C28" t="n">
        <f>VLOOKUP(data[[#This Row],[Course ID]],courses!A:E,2,FALSE)</f>
        <v>0.0</v>
      </c>
      <c r="D28" t="n">
        <f>VLOOKUP(data[[#This Row],[Course ID]],courses!A:E,3,FALSE)</f>
        <v>0.0</v>
      </c>
      <c r="E28" t="n">
        <f>VLOOKUP(data[[#This Row],[Course ID]],courses!A:E,4,FALSE)</f>
        <v>0.0</v>
      </c>
      <c r="F28" t="n">
        <f>VLOOKUP(data[[#This Row],[Course ID]],courses!A:E,5,FALSE)</f>
        <v>0.0</v>
      </c>
      <c r="G28" t="inlineStr">
        <is>
          <t>4269667</t>
        </is>
      </c>
      <c r="H28" t="inlineStr">
        <is>
          <t>EngageAlternativeFormat</t>
        </is>
      </c>
      <c r="I28" t="n">
        <v>1.0</v>
      </c>
      <c r="J28" t="n">
        <v>0.0</v>
      </c>
      <c r="K28" t="n">
        <v>0.0</v>
      </c>
      <c r="L28" t="n">
        <v>0.0</v>
      </c>
      <c r="M28" t="n">
        <v>1.611677005E9</v>
      </c>
      <c r="N28" t="inlineStr">
        <is>
          <t>6859</t>
        </is>
      </c>
      <c r="O28" t="inlineStr">
        <is>
          <t>pdf</t>
        </is>
      </c>
      <c r="P28" t="inlineStr">
        <is>
          <t/>
        </is>
      </c>
      <c r="Q28" t="inlineStr">
        <is>
          <t/>
        </is>
      </c>
      <c r="R28" t="inlineStr">
        <is>
          <t/>
        </is>
      </c>
      <c r="S28" t="inlineStr">
        <is>
          <t/>
        </is>
      </c>
      <c r="T28" t="n">
        <v>44221.0</v>
      </c>
      <c r="U28" t="n">
        <v>1.0</v>
      </c>
      <c r="V28" t="n">
        <v>0.0</v>
      </c>
    </row>
    <row r="29">
      <c r="A29" t="n">
        <v>7.99812817E8</v>
      </c>
      <c r="B29" t="inlineStr">
        <is>
          <t>17270</t>
        </is>
      </c>
      <c r="C29" t="n">
        <f>VLOOKUP(data[[#This Row],[Course ID]],courses!A:E,2,FALSE)</f>
        <v>0.0</v>
      </c>
      <c r="D29" t="n">
        <f>VLOOKUP(data[[#This Row],[Course ID]],courses!A:E,3,FALSE)</f>
        <v>0.0</v>
      </c>
      <c r="E29" t="n">
        <f>VLOOKUP(data[[#This Row],[Course ID]],courses!A:E,4,FALSE)</f>
        <v>0.0</v>
      </c>
      <c r="F29" t="n">
        <f>VLOOKUP(data[[#This Row],[Course ID]],courses!A:E,5,FALSE)</f>
        <v>0.0</v>
      </c>
      <c r="G29" t="inlineStr">
        <is>
          <t>1683651</t>
        </is>
      </c>
      <c r="H29" t="inlineStr">
        <is>
          <t>EngageAlternativeFormat</t>
        </is>
      </c>
      <c r="I29" t="n">
        <v>1.0</v>
      </c>
      <c r="J29" t="n">
        <v>0.0</v>
      </c>
      <c r="K29" t="n">
        <v>0.0</v>
      </c>
      <c r="L29" t="n">
        <v>0.0</v>
      </c>
      <c r="M29" t="n">
        <v>1.611677143E9</v>
      </c>
      <c r="N29" t="inlineStr">
        <is>
          <t>6859</t>
        </is>
      </c>
      <c r="O29" t="inlineStr">
        <is>
          <t>pdf</t>
        </is>
      </c>
      <c r="P29" t="inlineStr">
        <is>
          <t/>
        </is>
      </c>
      <c r="Q29" t="inlineStr">
        <is>
          <t/>
        </is>
      </c>
      <c r="R29" t="inlineStr">
        <is>
          <t/>
        </is>
      </c>
      <c r="S29" t="inlineStr">
        <is>
          <t/>
        </is>
      </c>
      <c r="T29" t="n">
        <v>44221.0</v>
      </c>
      <c r="U29" t="n">
        <v>1.0</v>
      </c>
      <c r="V29" t="n">
        <v>0.0</v>
      </c>
    </row>
    <row r="30">
      <c r="A30" t="n">
        <v>-1.604932926E9</v>
      </c>
      <c r="B30" t="inlineStr">
        <is>
          <t>49</t>
        </is>
      </c>
      <c r="C30" t="n">
        <f>VLOOKUP(data[[#This Row],[Course ID]],courses!A:E,2,FALSE)</f>
        <v>0.0</v>
      </c>
      <c r="D30" t="n">
        <f>VLOOKUP(data[[#This Row],[Course ID]],courses!A:E,3,FALSE)</f>
        <v>0.0</v>
      </c>
      <c r="E30" t="n">
        <f>VLOOKUP(data[[#This Row],[Course ID]],courses!A:E,4,FALSE)</f>
        <v>0.0</v>
      </c>
      <c r="F30" t="n">
        <f>VLOOKUP(data[[#This Row],[Course ID]],courses!A:E,5,FALSE)</f>
        <v>0.0</v>
      </c>
      <c r="G30" t="inlineStr">
        <is>
          <t>2041231</t>
        </is>
      </c>
      <c r="H30" t="inlineStr">
        <is>
          <t>EngageAlternativeFormat</t>
        </is>
      </c>
      <c r="I30" t="n">
        <v>1.0</v>
      </c>
      <c r="J30" t="n">
        <v>0.0</v>
      </c>
      <c r="K30" t="n">
        <v>0.0</v>
      </c>
      <c r="L30" t="n">
        <v>0.0</v>
      </c>
      <c r="M30" t="n">
        <v>1.611681185E9</v>
      </c>
      <c r="N30" t="inlineStr">
        <is>
          <t>6859</t>
        </is>
      </c>
      <c r="O30" t="inlineStr">
        <is>
          <t>pdf</t>
        </is>
      </c>
      <c r="P30" t="inlineStr">
        <is>
          <t/>
        </is>
      </c>
      <c r="Q30" t="inlineStr">
        <is>
          <t/>
        </is>
      </c>
      <c r="R30" t="inlineStr">
        <is>
          <t/>
        </is>
      </c>
      <c r="S30" t="inlineStr">
        <is>
          <t/>
        </is>
      </c>
      <c r="T30" t="n">
        <v>44221.0</v>
      </c>
      <c r="U30" t="n">
        <v>1.0</v>
      </c>
      <c r="V30" t="n">
        <v>0.0</v>
      </c>
    </row>
    <row r="31">
      <c r="A31" t="n">
        <v>1.980119584E9</v>
      </c>
      <c r="B31" t="inlineStr">
        <is>
          <t>74</t>
        </is>
      </c>
      <c r="C31" t="n">
        <f>VLOOKUP(data[[#This Row],[Course ID]],courses!A:E,2,FALSE)</f>
        <v>0.0</v>
      </c>
      <c r="D31" t="n">
        <f>VLOOKUP(data[[#This Row],[Course ID]],courses!A:E,3,FALSE)</f>
        <v>0.0</v>
      </c>
      <c r="E31" t="n">
        <f>VLOOKUP(data[[#This Row],[Course ID]],courses!A:E,4,FALSE)</f>
        <v>0.0</v>
      </c>
      <c r="F31" t="n">
        <f>VLOOKUP(data[[#This Row],[Course ID]],courses!A:E,5,FALSE)</f>
        <v>0.0</v>
      </c>
      <c r="G31" t="inlineStr">
        <is>
          <t>4259037</t>
        </is>
      </c>
      <c r="H31" t="inlineStr">
        <is>
          <t>EngageAlternativeFormat</t>
        </is>
      </c>
      <c r="I31" t="n">
        <v>1.0</v>
      </c>
      <c r="J31" t="n">
        <v>0.0</v>
      </c>
      <c r="K31" t="n">
        <v>0.0</v>
      </c>
      <c r="L31" t="n">
        <v>0.0</v>
      </c>
      <c r="M31" t="n">
        <v>1.611683087E9</v>
      </c>
      <c r="N31" t="inlineStr">
        <is>
          <t>6859</t>
        </is>
      </c>
      <c r="O31" t="inlineStr">
        <is>
          <t>pdf</t>
        </is>
      </c>
      <c r="P31" t="inlineStr">
        <is>
          <t/>
        </is>
      </c>
      <c r="Q31" t="inlineStr">
        <is>
          <t/>
        </is>
      </c>
      <c r="R31" t="inlineStr">
        <is>
          <t/>
        </is>
      </c>
      <c r="S31" t="inlineStr">
        <is>
          <t/>
        </is>
      </c>
      <c r="T31" t="n">
        <v>44221.0</v>
      </c>
      <c r="U31" t="n">
        <v>1.0</v>
      </c>
      <c r="V31" t="n">
        <v>0.0</v>
      </c>
    </row>
    <row r="32">
      <c r="A32" t="n">
        <v>-8.33675635E8</v>
      </c>
      <c r="B32" t="inlineStr">
        <is>
          <t>31513</t>
        </is>
      </c>
      <c r="C32" t="n">
        <f>VLOOKUP(data[[#This Row],[Course ID]],courses!A:E,2,FALSE)</f>
        <v>0.0</v>
      </c>
      <c r="D32" t="n">
        <f>VLOOKUP(data[[#This Row],[Course ID]],courses!A:E,3,FALSE)</f>
        <v>0.0</v>
      </c>
      <c r="E32" t="n">
        <f>VLOOKUP(data[[#This Row],[Course ID]],courses!A:E,4,FALSE)</f>
        <v>0.0</v>
      </c>
      <c r="F32" t="n">
        <f>VLOOKUP(data[[#This Row],[Course ID]],courses!A:E,5,FALSE)</f>
        <v>0.0</v>
      </c>
      <c r="G32" t="inlineStr">
        <is>
          <t>4243150</t>
        </is>
      </c>
      <c r="H32" t="inlineStr">
        <is>
          <t>EngageAlternativeFormat</t>
        </is>
      </c>
      <c r="I32" t="n">
        <v>1.0</v>
      </c>
      <c r="J32" t="n">
        <v>0.0</v>
      </c>
      <c r="K32" t="n">
        <v>0.0</v>
      </c>
      <c r="L32" t="n">
        <v>0.0</v>
      </c>
      <c r="M32" t="n">
        <v>1.61168369E9</v>
      </c>
      <c r="N32" t="inlineStr">
        <is>
          <t>6859</t>
        </is>
      </c>
      <c r="O32" t="inlineStr">
        <is>
          <t>pdf</t>
        </is>
      </c>
      <c r="P32" t="inlineStr">
        <is>
          <t/>
        </is>
      </c>
      <c r="Q32" t="inlineStr">
        <is>
          <t/>
        </is>
      </c>
      <c r="R32" t="inlineStr">
        <is>
          <t/>
        </is>
      </c>
      <c r="S32" t="inlineStr">
        <is>
          <t/>
        </is>
      </c>
      <c r="T32" t="n">
        <v>44221.0</v>
      </c>
      <c r="U32" t="n">
        <v>1.0</v>
      </c>
      <c r="V32" t="n">
        <v>0.0</v>
      </c>
    </row>
    <row r="33">
      <c r="A33" t="n">
        <v>-1.702440692E9</v>
      </c>
      <c r="B33" t="inlineStr">
        <is>
          <t>23</t>
        </is>
      </c>
      <c r="C33" t="n">
        <f>VLOOKUP(data[[#This Row],[Course ID]],courses!A:E,2,FALSE)</f>
        <v>0.0</v>
      </c>
      <c r="D33" t="n">
        <f>VLOOKUP(data[[#This Row],[Course ID]],courses!A:E,3,FALSE)</f>
        <v>0.0</v>
      </c>
      <c r="E33" t="n">
        <f>VLOOKUP(data[[#This Row],[Course ID]],courses!A:E,4,FALSE)</f>
        <v>0.0</v>
      </c>
      <c r="F33" t="n">
        <f>VLOOKUP(data[[#This Row],[Course ID]],courses!A:E,5,FALSE)</f>
        <v>0.0</v>
      </c>
      <c r="G33" t="inlineStr">
        <is>
          <t>2415202</t>
        </is>
      </c>
      <c r="H33" t="inlineStr">
        <is>
          <t>EngageAlternativeFormat</t>
        </is>
      </c>
      <c r="I33" t="n">
        <v>1.0</v>
      </c>
      <c r="J33" t="n">
        <v>0.0</v>
      </c>
      <c r="K33" t="n">
        <v>0.0</v>
      </c>
      <c r="L33" t="n">
        <v>0.0</v>
      </c>
      <c r="M33" t="n">
        <v>1.611687609E9</v>
      </c>
      <c r="N33" t="inlineStr">
        <is>
          <t>6859</t>
        </is>
      </c>
      <c r="O33" t="inlineStr">
        <is>
          <t>pdf</t>
        </is>
      </c>
      <c r="P33" t="inlineStr">
        <is>
          <t/>
        </is>
      </c>
      <c r="Q33" t="inlineStr">
        <is>
          <t/>
        </is>
      </c>
      <c r="R33" t="inlineStr">
        <is>
          <t/>
        </is>
      </c>
      <c r="S33" t="inlineStr">
        <is>
          <t/>
        </is>
      </c>
      <c r="T33" t="n">
        <v>44221.0</v>
      </c>
      <c r="U33" t="n">
        <v>1.0</v>
      </c>
      <c r="V33" t="n">
        <v>0.0</v>
      </c>
    </row>
    <row r="34">
      <c r="A34" t="n">
        <v>2.96667034E8</v>
      </c>
      <c r="B34" t="inlineStr">
        <is>
          <t>61</t>
        </is>
      </c>
      <c r="C34" t="n">
        <f>VLOOKUP(data[[#This Row],[Course ID]],courses!A:E,2,FALSE)</f>
        <v>0.0</v>
      </c>
      <c r="D34" t="n">
        <f>VLOOKUP(data[[#This Row],[Course ID]],courses!A:E,3,FALSE)</f>
        <v>0.0</v>
      </c>
      <c r="E34" t="n">
        <f>VLOOKUP(data[[#This Row],[Course ID]],courses!A:E,4,FALSE)</f>
        <v>0.0</v>
      </c>
      <c r="F34" t="n">
        <f>VLOOKUP(data[[#This Row],[Course ID]],courses!A:E,5,FALSE)</f>
        <v>0.0</v>
      </c>
      <c r="G34" t="inlineStr">
        <is>
          <t>4270429</t>
        </is>
      </c>
      <c r="H34" t="inlineStr">
        <is>
          <t>EngageAlternativeFormat</t>
        </is>
      </c>
      <c r="I34" t="n">
        <v>1.0</v>
      </c>
      <c r="J34" t="n">
        <v>0.0</v>
      </c>
      <c r="K34" t="n">
        <v>0.0</v>
      </c>
      <c r="L34" t="n">
        <v>0.0</v>
      </c>
      <c r="M34" t="n">
        <v>1.611687878E9</v>
      </c>
      <c r="N34" t="inlineStr">
        <is>
          <t>6859</t>
        </is>
      </c>
      <c r="O34" t="inlineStr">
        <is>
          <t>pdf</t>
        </is>
      </c>
      <c r="P34" t="inlineStr">
        <is>
          <t/>
        </is>
      </c>
      <c r="Q34" t="inlineStr">
        <is>
          <t/>
        </is>
      </c>
      <c r="R34" t="inlineStr">
        <is>
          <t/>
        </is>
      </c>
      <c r="S34" t="inlineStr">
        <is>
          <t/>
        </is>
      </c>
      <c r="T34" t="n">
        <v>44221.0</v>
      </c>
      <c r="U34" t="n">
        <v>1.0</v>
      </c>
      <c r="V34" t="n">
        <v>0.0</v>
      </c>
    </row>
    <row r="35">
      <c r="A35" t="n">
        <v>4.67858085E8</v>
      </c>
      <c r="B35" t="inlineStr">
        <is>
          <t>17270</t>
        </is>
      </c>
      <c r="C35" t="n">
        <f>VLOOKUP(data[[#This Row],[Course ID]],courses!A:E,2,FALSE)</f>
        <v>0.0</v>
      </c>
      <c r="D35" t="n">
        <f>VLOOKUP(data[[#This Row],[Course ID]],courses!A:E,3,FALSE)</f>
        <v>0.0</v>
      </c>
      <c r="E35" t="n">
        <f>VLOOKUP(data[[#This Row],[Course ID]],courses!A:E,4,FALSE)</f>
        <v>0.0</v>
      </c>
      <c r="F35" t="n">
        <f>VLOOKUP(data[[#This Row],[Course ID]],courses!A:E,5,FALSE)</f>
        <v>0.0</v>
      </c>
      <c r="G35" t="inlineStr">
        <is>
          <t>1683651</t>
        </is>
      </c>
      <c r="H35" t="inlineStr">
        <is>
          <t>EngageAlternativeFormat</t>
        </is>
      </c>
      <c r="I35" t="n">
        <v>1.0</v>
      </c>
      <c r="J35" t="n">
        <v>0.0</v>
      </c>
      <c r="K35" t="n">
        <v>0.0</v>
      </c>
      <c r="L35" t="n">
        <v>0.0</v>
      </c>
      <c r="M35" t="n">
        <v>1.611695301E9</v>
      </c>
      <c r="N35" t="inlineStr">
        <is>
          <t>6859</t>
        </is>
      </c>
      <c r="O35" t="inlineStr">
        <is>
          <t>pdf</t>
        </is>
      </c>
      <c r="P35" t="inlineStr">
        <is>
          <t/>
        </is>
      </c>
      <c r="Q35" t="inlineStr">
        <is>
          <t/>
        </is>
      </c>
      <c r="R35" t="inlineStr">
        <is>
          <t/>
        </is>
      </c>
      <c r="S35" t="inlineStr">
        <is>
          <t/>
        </is>
      </c>
      <c r="T35" t="n">
        <v>44221.0</v>
      </c>
      <c r="U35" t="n">
        <v>1.0</v>
      </c>
      <c r="V35" t="n">
        <v>0.0</v>
      </c>
    </row>
    <row r="36">
      <c r="A36" t="n">
        <v>3.52451634E8</v>
      </c>
      <c r="B36" t="inlineStr">
        <is>
          <t>17270</t>
        </is>
      </c>
      <c r="C36" t="n">
        <f>VLOOKUP(data[[#This Row],[Course ID]],courses!A:E,2,FALSE)</f>
        <v>0.0</v>
      </c>
      <c r="D36" t="n">
        <f>VLOOKUP(data[[#This Row],[Course ID]],courses!A:E,3,FALSE)</f>
        <v>0.0</v>
      </c>
      <c r="E36" t="n">
        <f>VLOOKUP(data[[#This Row],[Course ID]],courses!A:E,4,FALSE)</f>
        <v>0.0</v>
      </c>
      <c r="F36" t="n">
        <f>VLOOKUP(data[[#This Row],[Course ID]],courses!A:E,5,FALSE)</f>
        <v>0.0</v>
      </c>
      <c r="G36" t="inlineStr">
        <is>
          <t>4237324</t>
        </is>
      </c>
      <c r="H36" t="inlineStr">
        <is>
          <t>EngageAlternativeFormat</t>
        </is>
      </c>
      <c r="I36" t="n">
        <v>1.0</v>
      </c>
      <c r="J36" t="n">
        <v>0.0</v>
      </c>
      <c r="K36" t="n">
        <v>0.0</v>
      </c>
      <c r="L36" t="n">
        <v>0.0</v>
      </c>
      <c r="M36" t="n">
        <v>1.611695707E9</v>
      </c>
      <c r="N36" t="inlineStr">
        <is>
          <t>6859</t>
        </is>
      </c>
      <c r="O36" t="inlineStr">
        <is>
          <t>pdf</t>
        </is>
      </c>
      <c r="P36" t="inlineStr">
        <is>
          <t/>
        </is>
      </c>
      <c r="Q36" t="inlineStr">
        <is>
          <t/>
        </is>
      </c>
      <c r="R36" t="inlineStr">
        <is>
          <t/>
        </is>
      </c>
      <c r="S36" t="inlineStr">
        <is>
          <t/>
        </is>
      </c>
      <c r="T36" t="n">
        <v>44221.0</v>
      </c>
      <c r="U36" t="n">
        <v>1.0</v>
      </c>
      <c r="V36" t="n">
        <v>0.0</v>
      </c>
    </row>
    <row r="37">
      <c r="A37" t="n">
        <v>-2.014243493E9</v>
      </c>
      <c r="B37" t="inlineStr">
        <is>
          <t>74</t>
        </is>
      </c>
      <c r="C37" t="n">
        <f>VLOOKUP(data[[#This Row],[Course ID]],courses!A:E,2,FALSE)</f>
        <v>0.0</v>
      </c>
      <c r="D37" t="n">
        <f>VLOOKUP(data[[#This Row],[Course ID]],courses!A:E,3,FALSE)</f>
        <v>0.0</v>
      </c>
      <c r="E37" t="n">
        <f>VLOOKUP(data[[#This Row],[Course ID]],courses!A:E,4,FALSE)</f>
        <v>0.0</v>
      </c>
      <c r="F37" t="n">
        <f>VLOOKUP(data[[#This Row],[Course ID]],courses!A:E,5,FALSE)</f>
        <v>0.0</v>
      </c>
      <c r="G37" t="inlineStr">
        <is>
          <t>4165715</t>
        </is>
      </c>
      <c r="H37" t="inlineStr">
        <is>
          <t>EngageAlternativeFormat</t>
        </is>
      </c>
      <c r="I37" t="n">
        <v>1.0</v>
      </c>
      <c r="J37" t="n">
        <v>0.0</v>
      </c>
      <c r="K37" t="n">
        <v>0.0</v>
      </c>
      <c r="L37" t="n">
        <v>0.0</v>
      </c>
      <c r="M37" t="n">
        <v>1.611698558E9</v>
      </c>
      <c r="N37" t="inlineStr">
        <is>
          <t>6859</t>
        </is>
      </c>
      <c r="O37" t="inlineStr">
        <is>
          <t>pdf</t>
        </is>
      </c>
      <c r="P37" t="inlineStr">
        <is>
          <t/>
        </is>
      </c>
      <c r="Q37" t="inlineStr">
        <is>
          <t/>
        </is>
      </c>
      <c r="R37" t="inlineStr">
        <is>
          <t/>
        </is>
      </c>
      <c r="S37" t="inlineStr">
        <is>
          <t/>
        </is>
      </c>
      <c r="T37" t="n">
        <v>44221.0</v>
      </c>
      <c r="U37" t="n">
        <v>1.0</v>
      </c>
      <c r="V37" t="n">
        <v>0.0</v>
      </c>
    </row>
    <row r="38">
      <c r="A38" t="n">
        <v>-3.76160744E8</v>
      </c>
      <c r="B38" t="inlineStr">
        <is>
          <t>49</t>
        </is>
      </c>
      <c r="C38" t="n">
        <f>VLOOKUP(data[[#This Row],[Course ID]],courses!A:E,2,FALSE)</f>
        <v>0.0</v>
      </c>
      <c r="D38" t="n">
        <f>VLOOKUP(data[[#This Row],[Course ID]],courses!A:E,3,FALSE)</f>
        <v>0.0</v>
      </c>
      <c r="E38" t="n">
        <f>VLOOKUP(data[[#This Row],[Course ID]],courses!A:E,4,FALSE)</f>
        <v>0.0</v>
      </c>
      <c r="F38" t="n">
        <f>VLOOKUP(data[[#This Row],[Course ID]],courses!A:E,5,FALSE)</f>
        <v>0.0</v>
      </c>
      <c r="G38" t="inlineStr">
        <is>
          <t>2041231</t>
        </is>
      </c>
      <c r="H38" t="inlineStr">
        <is>
          <t>EngageAlternativeFormat</t>
        </is>
      </c>
      <c r="I38" t="n">
        <v>1.0</v>
      </c>
      <c r="J38" t="n">
        <v>0.0</v>
      </c>
      <c r="K38" t="n">
        <v>0.0</v>
      </c>
      <c r="L38" t="n">
        <v>0.0</v>
      </c>
      <c r="M38" t="n">
        <v>1.611712441E9</v>
      </c>
      <c r="N38" t="inlineStr">
        <is>
          <t>6859</t>
        </is>
      </c>
      <c r="O38" t="inlineStr">
        <is>
          <t>pdf</t>
        </is>
      </c>
      <c r="P38" t="inlineStr">
        <is>
          <t/>
        </is>
      </c>
      <c r="Q38" t="inlineStr">
        <is>
          <t/>
        </is>
      </c>
      <c r="R38" t="inlineStr">
        <is>
          <t/>
        </is>
      </c>
      <c r="S38" t="inlineStr">
        <is>
          <t/>
        </is>
      </c>
      <c r="T38" t="n">
        <v>44221.0</v>
      </c>
      <c r="U38" t="n">
        <v>1.0</v>
      </c>
      <c r="V38" t="n">
        <v>0.0</v>
      </c>
    </row>
    <row r="39">
      <c r="A39" t="n">
        <v>1.749112099E9</v>
      </c>
      <c r="B39" t="inlineStr">
        <is>
          <t>74</t>
        </is>
      </c>
      <c r="C39" t="n">
        <f>VLOOKUP(data[[#This Row],[Course ID]],courses!A:E,2,FALSE)</f>
        <v>0.0</v>
      </c>
      <c r="D39" t="n">
        <f>VLOOKUP(data[[#This Row],[Course ID]],courses!A:E,3,FALSE)</f>
        <v>0.0</v>
      </c>
      <c r="E39" t="n">
        <f>VLOOKUP(data[[#This Row],[Course ID]],courses!A:E,4,FALSE)</f>
        <v>0.0</v>
      </c>
      <c r="F39" t="n">
        <f>VLOOKUP(data[[#This Row],[Course ID]],courses!A:E,5,FALSE)</f>
        <v>0.0</v>
      </c>
      <c r="G39" t="inlineStr">
        <is>
          <t>2904669</t>
        </is>
      </c>
      <c r="H39" t="inlineStr">
        <is>
          <t>EngageAlternativeFormat</t>
        </is>
      </c>
      <c r="I39" t="n">
        <v>1.0</v>
      </c>
      <c r="J39" t="n">
        <v>0.0</v>
      </c>
      <c r="K39" t="n">
        <v>0.0</v>
      </c>
      <c r="L39" t="n">
        <v>0.0</v>
      </c>
      <c r="M39" t="n">
        <v>1.61171662E9</v>
      </c>
      <c r="N39" t="inlineStr">
        <is>
          <t>6859</t>
        </is>
      </c>
      <c r="O39" t="inlineStr">
        <is>
          <t>pdf</t>
        </is>
      </c>
      <c r="P39" t="inlineStr">
        <is>
          <t/>
        </is>
      </c>
      <c r="Q39" t="inlineStr">
        <is>
          <t/>
        </is>
      </c>
      <c r="R39" t="inlineStr">
        <is>
          <t/>
        </is>
      </c>
      <c r="S39" t="inlineStr">
        <is>
          <t/>
        </is>
      </c>
      <c r="T39" t="n">
        <v>44221.0</v>
      </c>
      <c r="U39" t="n">
        <v>1.0</v>
      </c>
      <c r="V39" t="n">
        <v>0.0</v>
      </c>
    </row>
    <row r="40">
      <c r="A40" t="n">
        <v>-5.67505823E8</v>
      </c>
      <c r="B40" t="inlineStr">
        <is>
          <t>61</t>
        </is>
      </c>
      <c r="C40" t="n">
        <f>VLOOKUP(data[[#This Row],[Course ID]],courses!A:E,2,FALSE)</f>
        <v>0.0</v>
      </c>
      <c r="D40" t="n">
        <f>VLOOKUP(data[[#This Row],[Course ID]],courses!A:E,3,FALSE)</f>
        <v>0.0</v>
      </c>
      <c r="E40" t="n">
        <f>VLOOKUP(data[[#This Row],[Course ID]],courses!A:E,4,FALSE)</f>
        <v>0.0</v>
      </c>
      <c r="F40" t="n">
        <f>VLOOKUP(data[[#This Row],[Course ID]],courses!A:E,5,FALSE)</f>
        <v>0.0</v>
      </c>
      <c r="G40" t="inlineStr">
        <is>
          <t>4270429</t>
        </is>
      </c>
      <c r="H40" t="inlineStr">
        <is>
          <t>EngageAlternativeFormat</t>
        </is>
      </c>
      <c r="I40" t="n">
        <v>1.0</v>
      </c>
      <c r="J40" t="n">
        <v>0.0</v>
      </c>
      <c r="K40" t="n">
        <v>0.0</v>
      </c>
      <c r="L40" t="n">
        <v>0.0</v>
      </c>
      <c r="M40" t="n">
        <v>1.611718812E9</v>
      </c>
      <c r="N40" t="inlineStr">
        <is>
          <t>6859</t>
        </is>
      </c>
      <c r="O40" t="inlineStr">
        <is>
          <t>pdf</t>
        </is>
      </c>
      <c r="P40" t="inlineStr">
        <is>
          <t/>
        </is>
      </c>
      <c r="Q40" t="inlineStr">
        <is>
          <t/>
        </is>
      </c>
      <c r="R40" t="inlineStr">
        <is>
          <t/>
        </is>
      </c>
      <c r="S40" t="inlineStr">
        <is>
          <t/>
        </is>
      </c>
      <c r="T40" t="n">
        <v>44221.0</v>
      </c>
      <c r="U40" t="n">
        <v>1.0</v>
      </c>
      <c r="V40" t="n">
        <v>0.0</v>
      </c>
    </row>
    <row r="41">
      <c r="A41" t="n">
        <v>-5.6490588E8</v>
      </c>
      <c r="B41" t="inlineStr">
        <is>
          <t>64</t>
        </is>
      </c>
      <c r="C41" t="n">
        <f>VLOOKUP(data[[#This Row],[Course ID]],courses!A:E,2,FALSE)</f>
        <v>0.0</v>
      </c>
      <c r="D41" t="n">
        <f>VLOOKUP(data[[#This Row],[Course ID]],courses!A:E,3,FALSE)</f>
        <v>0.0</v>
      </c>
      <c r="E41" t="n">
        <f>VLOOKUP(data[[#This Row],[Course ID]],courses!A:E,4,FALSE)</f>
        <v>0.0</v>
      </c>
      <c r="F41" t="n">
        <f>VLOOKUP(data[[#This Row],[Course ID]],courses!A:E,5,FALSE)</f>
        <v>0.0</v>
      </c>
      <c r="G41" t="inlineStr">
        <is>
          <t>4273411</t>
        </is>
      </c>
      <c r="H41" t="inlineStr">
        <is>
          <t>EngageAlternativeFormat</t>
        </is>
      </c>
      <c r="I41" t="n">
        <v>1.0</v>
      </c>
      <c r="J41" t="n">
        <v>0.0</v>
      </c>
      <c r="K41" t="n">
        <v>0.0</v>
      </c>
      <c r="L41" t="n">
        <v>0.0</v>
      </c>
      <c r="M41" t="n">
        <v>1.611724512E9</v>
      </c>
      <c r="N41" t="inlineStr">
        <is>
          <t>6859</t>
        </is>
      </c>
      <c r="O41" t="inlineStr">
        <is>
          <t>pdf</t>
        </is>
      </c>
      <c r="P41" t="inlineStr">
        <is>
          <t/>
        </is>
      </c>
      <c r="Q41" t="inlineStr">
        <is>
          <t/>
        </is>
      </c>
      <c r="R41" t="inlineStr">
        <is>
          <t/>
        </is>
      </c>
      <c r="S41" t="inlineStr">
        <is>
          <t/>
        </is>
      </c>
      <c r="T41" t="n">
        <v>44221.0</v>
      </c>
      <c r="U41" t="n">
        <v>1.0</v>
      </c>
      <c r="V41" t="n">
        <v>0.0</v>
      </c>
    </row>
    <row r="42">
      <c r="A42" t="n">
        <v>1.61095807E8</v>
      </c>
      <c r="B42" t="inlineStr">
        <is>
          <t>17270</t>
        </is>
      </c>
      <c r="C42" t="n">
        <f>VLOOKUP(data[[#This Row],[Course ID]],courses!A:E,2,FALSE)</f>
        <v>0.0</v>
      </c>
      <c r="D42" t="n">
        <f>VLOOKUP(data[[#This Row],[Course ID]],courses!A:E,3,FALSE)</f>
        <v>0.0</v>
      </c>
      <c r="E42" t="n">
        <f>VLOOKUP(data[[#This Row],[Course ID]],courses!A:E,4,FALSE)</f>
        <v>0.0</v>
      </c>
      <c r="F42" t="n">
        <f>VLOOKUP(data[[#This Row],[Course ID]],courses!A:E,5,FALSE)</f>
        <v>0.0</v>
      </c>
      <c r="G42" t="inlineStr">
        <is>
          <t>4269667</t>
        </is>
      </c>
      <c r="H42" t="inlineStr">
        <is>
          <t>EngageAlternativeFormat</t>
        </is>
      </c>
      <c r="I42" t="n">
        <v>1.0</v>
      </c>
      <c r="J42" t="n">
        <v>0.0</v>
      </c>
      <c r="K42" t="n">
        <v>0.0</v>
      </c>
      <c r="L42" t="n">
        <v>0.0</v>
      </c>
      <c r="M42" t="n">
        <v>1.61172456E9</v>
      </c>
      <c r="N42" t="inlineStr">
        <is>
          <t>6859</t>
        </is>
      </c>
      <c r="O42" t="inlineStr">
        <is>
          <t>pdf</t>
        </is>
      </c>
      <c r="P42" t="inlineStr">
        <is>
          <t/>
        </is>
      </c>
      <c r="Q42" t="inlineStr">
        <is>
          <t/>
        </is>
      </c>
      <c r="R42" t="inlineStr">
        <is>
          <t/>
        </is>
      </c>
      <c r="S42" t="inlineStr">
        <is>
          <t/>
        </is>
      </c>
      <c r="T42" t="n">
        <v>44221.0</v>
      </c>
      <c r="U42" t="n">
        <v>1.0</v>
      </c>
      <c r="V42" t="n">
        <v>0.0</v>
      </c>
    </row>
    <row r="43">
      <c r="A43" t="n">
        <v>-1.70330171E9</v>
      </c>
      <c r="B43" t="inlineStr">
        <is>
          <t>17270</t>
        </is>
      </c>
      <c r="C43" t="n">
        <f>VLOOKUP(data[[#This Row],[Course ID]],courses!A:E,2,FALSE)</f>
        <v>0.0</v>
      </c>
      <c r="D43" t="n">
        <f>VLOOKUP(data[[#This Row],[Course ID]],courses!A:E,3,FALSE)</f>
        <v>0.0</v>
      </c>
      <c r="E43" t="n">
        <f>VLOOKUP(data[[#This Row],[Course ID]],courses!A:E,4,FALSE)</f>
        <v>0.0</v>
      </c>
      <c r="F43" t="n">
        <f>VLOOKUP(data[[#This Row],[Course ID]],courses!A:E,5,FALSE)</f>
        <v>0.0</v>
      </c>
      <c r="G43" t="inlineStr">
        <is>
          <t>4269667</t>
        </is>
      </c>
      <c r="H43" t="inlineStr">
        <is>
          <t>BeginDownloadAlternativeFormats</t>
        </is>
      </c>
      <c r="I43" t="n">
        <v>0.0</v>
      </c>
      <c r="J43" t="n">
        <v>1.0</v>
      </c>
      <c r="K43" t="n">
        <v>0.0</v>
      </c>
      <c r="L43" t="n">
        <v>0.0</v>
      </c>
      <c r="M43" t="n">
        <v>1.611724562E9</v>
      </c>
      <c r="N43" t="inlineStr">
        <is>
          <t>6859</t>
        </is>
      </c>
      <c r="O43" t="inlineStr">
        <is>
          <t>pdf</t>
        </is>
      </c>
      <c r="P43" t="inlineStr">
        <is>
          <t>Html</t>
        </is>
      </c>
      <c r="Q43" t="inlineStr">
        <is>
          <t/>
        </is>
      </c>
      <c r="R43" t="inlineStr">
        <is>
          <t/>
        </is>
      </c>
      <c r="S43" t="inlineStr">
        <is>
          <t/>
        </is>
      </c>
      <c r="T43" t="n">
        <v>44221.0</v>
      </c>
      <c r="U43" t="n">
        <v>1.0</v>
      </c>
      <c r="V43" t="n">
        <v>0.0</v>
      </c>
    </row>
    <row r="44">
      <c r="A44" t="n">
        <v>-1.989912685E9</v>
      </c>
      <c r="B44" t="inlineStr">
        <is>
          <t>17270</t>
        </is>
      </c>
      <c r="C44" t="n">
        <f>VLOOKUP(data[[#This Row],[Course ID]],courses!A:E,2,FALSE)</f>
        <v>0.0</v>
      </c>
      <c r="D44" t="n">
        <f>VLOOKUP(data[[#This Row],[Course ID]],courses!A:E,3,FALSE)</f>
        <v>0.0</v>
      </c>
      <c r="E44" t="n">
        <f>VLOOKUP(data[[#This Row],[Course ID]],courses!A:E,4,FALSE)</f>
        <v>0.0</v>
      </c>
      <c r="F44" t="n">
        <f>VLOOKUP(data[[#This Row],[Course ID]],courses!A:E,5,FALSE)</f>
        <v>0.0</v>
      </c>
      <c r="G44" t="inlineStr">
        <is>
          <t>4269667</t>
        </is>
      </c>
      <c r="H44" t="inlineStr">
        <is>
          <t>EngageAlternativeFormat</t>
        </is>
      </c>
      <c r="I44" t="n">
        <v>1.0</v>
      </c>
      <c r="J44" t="n">
        <v>0.0</v>
      </c>
      <c r="K44" t="n">
        <v>0.0</v>
      </c>
      <c r="L44" t="n">
        <v>0.0</v>
      </c>
      <c r="M44" t="n">
        <v>1.611724592E9</v>
      </c>
      <c r="N44" t="inlineStr">
        <is>
          <t>6859</t>
        </is>
      </c>
      <c r="O44" t="inlineStr">
        <is>
          <t>pdf</t>
        </is>
      </c>
      <c r="P44" t="inlineStr">
        <is>
          <t/>
        </is>
      </c>
      <c r="Q44" t="inlineStr">
        <is>
          <t/>
        </is>
      </c>
      <c r="R44" t="inlineStr">
        <is>
          <t/>
        </is>
      </c>
      <c r="S44" t="inlineStr">
        <is>
          <t/>
        </is>
      </c>
      <c r="T44" t="n">
        <v>44221.0</v>
      </c>
      <c r="U44" t="n">
        <v>1.0</v>
      </c>
      <c r="V44" t="n">
        <v>0.0</v>
      </c>
    </row>
    <row r="45">
      <c r="A45" t="n">
        <v>-1.123816106E9</v>
      </c>
      <c r="B45" t="inlineStr">
        <is>
          <t>11</t>
        </is>
      </c>
      <c r="C45" t="n">
        <f>VLOOKUP(data[[#This Row],[Course ID]],courses!A:E,2,FALSE)</f>
        <v>0.0</v>
      </c>
      <c r="D45" t="n">
        <f>VLOOKUP(data[[#This Row],[Course ID]],courses!A:E,3,FALSE)</f>
        <v>0.0</v>
      </c>
      <c r="E45" t="n">
        <f>VLOOKUP(data[[#This Row],[Course ID]],courses!A:E,4,FALSE)</f>
        <v>0.0</v>
      </c>
      <c r="F45" t="n">
        <f>VLOOKUP(data[[#This Row],[Course ID]],courses!A:E,5,FALSE)</f>
        <v>0.0</v>
      </c>
      <c r="G45" t="inlineStr">
        <is>
          <t>1504666</t>
        </is>
      </c>
      <c r="H45" t="inlineStr">
        <is>
          <t>EngageAlternativeFormat</t>
        </is>
      </c>
      <c r="I45" t="n">
        <v>1.0</v>
      </c>
      <c r="J45" t="n">
        <v>0.0</v>
      </c>
      <c r="K45" t="n">
        <v>0.0</v>
      </c>
      <c r="L45" t="n">
        <v>0.0</v>
      </c>
      <c r="M45" t="n">
        <v>1.611726158E9</v>
      </c>
      <c r="N45" t="inlineStr">
        <is>
          <t>6859</t>
        </is>
      </c>
      <c r="O45" t="inlineStr">
        <is>
          <t>pdf</t>
        </is>
      </c>
      <c r="P45" t="inlineStr">
        <is>
          <t/>
        </is>
      </c>
      <c r="Q45" t="inlineStr">
        <is>
          <t/>
        </is>
      </c>
      <c r="R45" t="inlineStr">
        <is>
          <t/>
        </is>
      </c>
      <c r="S45" t="inlineStr">
        <is>
          <t/>
        </is>
      </c>
      <c r="T45" t="n">
        <v>44221.0</v>
      </c>
      <c r="U45" t="n">
        <v>1.0</v>
      </c>
      <c r="V45" t="n">
        <v>0.0</v>
      </c>
    </row>
    <row r="46">
      <c r="A46" t="n">
        <v>3.76532393E8</v>
      </c>
      <c r="B46" t="inlineStr">
        <is>
          <t>74</t>
        </is>
      </c>
      <c r="C46" t="n">
        <f>VLOOKUP(data[[#This Row],[Course ID]],courses!A:E,2,FALSE)</f>
        <v>0.0</v>
      </c>
      <c r="D46" t="n">
        <f>VLOOKUP(data[[#This Row],[Course ID]],courses!A:E,3,FALSE)</f>
        <v>0.0</v>
      </c>
      <c r="E46" t="n">
        <f>VLOOKUP(data[[#This Row],[Course ID]],courses!A:E,4,FALSE)</f>
        <v>0.0</v>
      </c>
      <c r="F46" t="n">
        <f>VLOOKUP(data[[#This Row],[Course ID]],courses!A:E,5,FALSE)</f>
        <v>0.0</v>
      </c>
      <c r="G46" t="inlineStr">
        <is>
          <t>4165715</t>
        </is>
      </c>
      <c r="H46" t="inlineStr">
        <is>
          <t>EngageAlternativeFormat</t>
        </is>
      </c>
      <c r="I46" t="n">
        <v>1.0</v>
      </c>
      <c r="J46" t="n">
        <v>0.0</v>
      </c>
      <c r="K46" t="n">
        <v>0.0</v>
      </c>
      <c r="L46" t="n">
        <v>0.0</v>
      </c>
      <c r="M46" t="n">
        <v>1.61172677E9</v>
      </c>
      <c r="N46" t="inlineStr">
        <is>
          <t>6859</t>
        </is>
      </c>
      <c r="O46" t="inlineStr">
        <is>
          <t>pdf</t>
        </is>
      </c>
      <c r="P46" t="inlineStr">
        <is>
          <t/>
        </is>
      </c>
      <c r="Q46" t="inlineStr">
        <is>
          <t/>
        </is>
      </c>
      <c r="R46" t="inlineStr">
        <is>
          <t/>
        </is>
      </c>
      <c r="S46" t="inlineStr">
        <is>
          <t/>
        </is>
      </c>
      <c r="T46" t="n">
        <v>44221.0</v>
      </c>
      <c r="U46" t="n">
        <v>1.0</v>
      </c>
      <c r="V46" t="n">
        <v>0.0</v>
      </c>
    </row>
    <row r="47">
      <c r="A47" t="n">
        <v>-7.02010252E8</v>
      </c>
      <c r="B47" t="inlineStr">
        <is>
          <t>74</t>
        </is>
      </c>
      <c r="C47" t="n">
        <f>VLOOKUP(data[[#This Row],[Course ID]],courses!A:E,2,FALSE)</f>
        <v>0.0</v>
      </c>
      <c r="D47" t="n">
        <f>VLOOKUP(data[[#This Row],[Course ID]],courses!A:E,3,FALSE)</f>
        <v>0.0</v>
      </c>
      <c r="E47" t="n">
        <f>VLOOKUP(data[[#This Row],[Course ID]],courses!A:E,4,FALSE)</f>
        <v>0.0</v>
      </c>
      <c r="F47" t="n">
        <f>VLOOKUP(data[[#This Row],[Course ID]],courses!A:E,5,FALSE)</f>
        <v>0.0</v>
      </c>
      <c r="G47" t="inlineStr">
        <is>
          <t>2904669</t>
        </is>
      </c>
      <c r="H47" t="inlineStr">
        <is>
          <t>EngageAlternativeFormat</t>
        </is>
      </c>
      <c r="I47" t="n">
        <v>1.0</v>
      </c>
      <c r="J47" t="n">
        <v>0.0</v>
      </c>
      <c r="K47" t="n">
        <v>0.0</v>
      </c>
      <c r="L47" t="n">
        <v>0.0</v>
      </c>
      <c r="M47" t="n">
        <v>1.611728498E9</v>
      </c>
      <c r="N47" t="inlineStr">
        <is>
          <t>6859</t>
        </is>
      </c>
      <c r="O47" t="inlineStr">
        <is>
          <t>pdf</t>
        </is>
      </c>
      <c r="P47" t="inlineStr">
        <is>
          <t/>
        </is>
      </c>
      <c r="Q47" t="inlineStr">
        <is>
          <t/>
        </is>
      </c>
      <c r="R47" t="inlineStr">
        <is>
          <t/>
        </is>
      </c>
      <c r="S47" t="inlineStr">
        <is>
          <t/>
        </is>
      </c>
      <c r="T47" t="n">
        <v>44221.0</v>
      </c>
      <c r="U47" t="n">
        <v>1.0</v>
      </c>
      <c r="V47" t="n">
        <v>0.0</v>
      </c>
    </row>
    <row r="48">
      <c r="A48" t="n">
        <v>1.076482755E9</v>
      </c>
      <c r="B48" t="inlineStr">
        <is>
          <t>74</t>
        </is>
      </c>
      <c r="C48" t="n">
        <f>VLOOKUP(data[[#This Row],[Course ID]],courses!A:E,2,FALSE)</f>
        <v>0.0</v>
      </c>
      <c r="D48" t="n">
        <f>VLOOKUP(data[[#This Row],[Course ID]],courses!A:E,3,FALSE)</f>
        <v>0.0</v>
      </c>
      <c r="E48" t="n">
        <f>VLOOKUP(data[[#This Row],[Course ID]],courses!A:E,4,FALSE)</f>
        <v>0.0</v>
      </c>
      <c r="F48" t="n">
        <f>VLOOKUP(data[[#This Row],[Course ID]],courses!A:E,5,FALSE)</f>
        <v>0.0</v>
      </c>
      <c r="G48" t="inlineStr">
        <is>
          <t>2904669</t>
        </is>
      </c>
      <c r="H48" t="inlineStr">
        <is>
          <t>BeginDownloadAlternativeFormats</t>
        </is>
      </c>
      <c r="I48" t="n">
        <v>0.0</v>
      </c>
      <c r="J48" t="n">
        <v>1.0</v>
      </c>
      <c r="K48" t="n">
        <v>0.0</v>
      </c>
      <c r="L48" t="n">
        <v>0.0</v>
      </c>
      <c r="M48" t="n">
        <v>1.611728506E9</v>
      </c>
      <c r="N48" t="inlineStr">
        <is>
          <t>6859</t>
        </is>
      </c>
      <c r="O48" t="inlineStr">
        <is>
          <t>pdf</t>
        </is>
      </c>
      <c r="P48" t="inlineStr">
        <is>
          <t>Html</t>
        </is>
      </c>
      <c r="Q48" t="inlineStr">
        <is>
          <t/>
        </is>
      </c>
      <c r="R48" t="inlineStr">
        <is>
          <t/>
        </is>
      </c>
      <c r="S48" t="inlineStr">
        <is>
          <t/>
        </is>
      </c>
      <c r="T48" t="n">
        <v>44221.0</v>
      </c>
      <c r="U48" t="n">
        <v>1.0</v>
      </c>
      <c r="V48" t="n">
        <v>0.0</v>
      </c>
    </row>
    <row r="49">
      <c r="A49" t="n">
        <v>-1.64984567E9</v>
      </c>
      <c r="B49" t="inlineStr">
        <is>
          <t>74</t>
        </is>
      </c>
      <c r="C49" t="n">
        <f>VLOOKUP(data[[#This Row],[Course ID]],courses!A:E,2,FALSE)</f>
        <v>0.0</v>
      </c>
      <c r="D49" t="n">
        <f>VLOOKUP(data[[#This Row],[Course ID]],courses!A:E,3,FALSE)</f>
        <v>0.0</v>
      </c>
      <c r="E49" t="n">
        <f>VLOOKUP(data[[#This Row],[Course ID]],courses!A:E,4,FALSE)</f>
        <v>0.0</v>
      </c>
      <c r="F49" t="n">
        <f>VLOOKUP(data[[#This Row],[Course ID]],courses!A:E,5,FALSE)</f>
        <v>0.0</v>
      </c>
      <c r="G49" t="inlineStr">
        <is>
          <t>2904669</t>
        </is>
      </c>
      <c r="H49" t="inlineStr">
        <is>
          <t>EngageAlternativeFormat</t>
        </is>
      </c>
      <c r="I49" t="n">
        <v>1.0</v>
      </c>
      <c r="J49" t="n">
        <v>0.0</v>
      </c>
      <c r="K49" t="n">
        <v>0.0</v>
      </c>
      <c r="L49" t="n">
        <v>0.0</v>
      </c>
      <c r="M49" t="n">
        <v>1.611728996E9</v>
      </c>
      <c r="N49" t="inlineStr">
        <is>
          <t>6859</t>
        </is>
      </c>
      <c r="O49" t="inlineStr">
        <is>
          <t>pdf</t>
        </is>
      </c>
      <c r="P49" t="inlineStr">
        <is>
          <t/>
        </is>
      </c>
      <c r="Q49" t="inlineStr">
        <is>
          <t/>
        </is>
      </c>
      <c r="R49" t="inlineStr">
        <is>
          <t/>
        </is>
      </c>
      <c r="S49" t="inlineStr">
        <is>
          <t/>
        </is>
      </c>
      <c r="T49" t="n">
        <v>44221.0</v>
      </c>
      <c r="U49" t="n">
        <v>1.0</v>
      </c>
      <c r="V49" t="n">
        <v>0.0</v>
      </c>
    </row>
    <row r="50">
      <c r="A50" t="n">
        <v>-2.05402518E9</v>
      </c>
      <c r="B50" t="inlineStr">
        <is>
          <t>60</t>
        </is>
      </c>
      <c r="C50" t="n">
        <f>VLOOKUP(data[[#This Row],[Course ID]],courses!A:E,2,FALSE)</f>
        <v>0.0</v>
      </c>
      <c r="D50" t="n">
        <f>VLOOKUP(data[[#This Row],[Course ID]],courses!A:E,3,FALSE)</f>
        <v>0.0</v>
      </c>
      <c r="E50" t="n">
        <f>VLOOKUP(data[[#This Row],[Course ID]],courses!A:E,4,FALSE)</f>
        <v>0.0</v>
      </c>
      <c r="F50" t="n">
        <f>VLOOKUP(data[[#This Row],[Course ID]],courses!A:E,5,FALSE)</f>
        <v>0.0</v>
      </c>
      <c r="G50" t="inlineStr">
        <is>
          <t>4154116</t>
        </is>
      </c>
      <c r="H50" t="inlineStr">
        <is>
          <t>EngageAlternativeFormat</t>
        </is>
      </c>
      <c r="I50" t="n">
        <v>1.0</v>
      </c>
      <c r="J50" t="n">
        <v>0.0</v>
      </c>
      <c r="K50" t="n">
        <v>0.0</v>
      </c>
      <c r="L50" t="n">
        <v>0.0</v>
      </c>
      <c r="M50" t="n">
        <v>1.611729284E9</v>
      </c>
      <c r="N50" t="inlineStr">
        <is>
          <t>6859</t>
        </is>
      </c>
      <c r="O50" t="inlineStr">
        <is>
          <t>pdf</t>
        </is>
      </c>
      <c r="P50" t="inlineStr">
        <is>
          <t/>
        </is>
      </c>
      <c r="Q50" t="inlineStr">
        <is>
          <t/>
        </is>
      </c>
      <c r="R50" t="inlineStr">
        <is>
          <t/>
        </is>
      </c>
      <c r="S50" t="inlineStr">
        <is>
          <t/>
        </is>
      </c>
      <c r="T50" t="n">
        <v>44221.0</v>
      </c>
      <c r="U50" t="n">
        <v>1.0</v>
      </c>
      <c r="V50" t="n">
        <v>0.0</v>
      </c>
    </row>
    <row r="51">
      <c r="A51" t="n">
        <v>3.24566002E8</v>
      </c>
      <c r="B51" t="inlineStr">
        <is>
          <t>31513</t>
        </is>
      </c>
      <c r="C51" t="n">
        <f>VLOOKUP(data[[#This Row],[Course ID]],courses!A:E,2,FALSE)</f>
        <v>0.0</v>
      </c>
      <c r="D51" t="n">
        <f>VLOOKUP(data[[#This Row],[Course ID]],courses!A:E,3,FALSE)</f>
        <v>0.0</v>
      </c>
      <c r="E51" t="n">
        <f>VLOOKUP(data[[#This Row],[Course ID]],courses!A:E,4,FALSE)</f>
        <v>0.0</v>
      </c>
      <c r="F51" t="n">
        <f>VLOOKUP(data[[#This Row],[Course ID]],courses!A:E,5,FALSE)</f>
        <v>0.0</v>
      </c>
      <c r="G51" t="inlineStr">
        <is>
          <t>4243150</t>
        </is>
      </c>
      <c r="H51" t="inlineStr">
        <is>
          <t>EngageAlternativeFormat</t>
        </is>
      </c>
      <c r="I51" t="n">
        <v>1.0</v>
      </c>
      <c r="J51" t="n">
        <v>0.0</v>
      </c>
      <c r="K51" t="n">
        <v>0.0</v>
      </c>
      <c r="L51" t="n">
        <v>0.0</v>
      </c>
      <c r="M51" t="n">
        <v>1.6117293E9</v>
      </c>
      <c r="N51" t="inlineStr">
        <is>
          <t>6859</t>
        </is>
      </c>
      <c r="O51" t="inlineStr">
        <is>
          <t>pdf</t>
        </is>
      </c>
      <c r="P51" t="inlineStr">
        <is>
          <t/>
        </is>
      </c>
      <c r="Q51" t="inlineStr">
        <is>
          <t/>
        </is>
      </c>
      <c r="R51" t="inlineStr">
        <is>
          <t/>
        </is>
      </c>
      <c r="S51" t="inlineStr">
        <is>
          <t/>
        </is>
      </c>
      <c r="T51" t="n">
        <v>44221.0</v>
      </c>
      <c r="U51" t="n">
        <v>1.0</v>
      </c>
      <c r="V51" t="n">
        <v>0.0</v>
      </c>
    </row>
    <row r="52">
      <c r="A52" t="n">
        <v>-1.61115368E9</v>
      </c>
      <c r="B52" t="inlineStr">
        <is>
          <t>17270</t>
        </is>
      </c>
      <c r="C52" t="n">
        <f>VLOOKUP(data[[#This Row],[Course ID]],courses!A:E,2,FALSE)</f>
        <v>0.0</v>
      </c>
      <c r="D52" t="n">
        <f>VLOOKUP(data[[#This Row],[Course ID]],courses!A:E,3,FALSE)</f>
        <v>0.0</v>
      </c>
      <c r="E52" t="n">
        <f>VLOOKUP(data[[#This Row],[Course ID]],courses!A:E,4,FALSE)</f>
        <v>0.0</v>
      </c>
      <c r="F52" t="n">
        <f>VLOOKUP(data[[#This Row],[Course ID]],courses!A:E,5,FALSE)</f>
        <v>0.0</v>
      </c>
      <c r="G52" t="inlineStr">
        <is>
          <t>4269667</t>
        </is>
      </c>
      <c r="H52" t="inlineStr">
        <is>
          <t>EngageAlternativeFormat</t>
        </is>
      </c>
      <c r="I52" t="n">
        <v>1.0</v>
      </c>
      <c r="J52" t="n">
        <v>0.0</v>
      </c>
      <c r="K52" t="n">
        <v>0.0</v>
      </c>
      <c r="L52" t="n">
        <v>0.0</v>
      </c>
      <c r="M52" t="n">
        <v>1.611729535E9</v>
      </c>
      <c r="N52" t="inlineStr">
        <is>
          <t>6859</t>
        </is>
      </c>
      <c r="O52" t="inlineStr">
        <is>
          <t>pdf</t>
        </is>
      </c>
      <c r="P52" t="inlineStr">
        <is>
          <t/>
        </is>
      </c>
      <c r="Q52" t="inlineStr">
        <is>
          <t/>
        </is>
      </c>
      <c r="R52" t="inlineStr">
        <is>
          <t/>
        </is>
      </c>
      <c r="S52" t="inlineStr">
        <is>
          <t/>
        </is>
      </c>
      <c r="T52" t="n">
        <v>44221.0</v>
      </c>
      <c r="U52" t="n">
        <v>1.0</v>
      </c>
      <c r="V52" t="n">
        <v>0.0</v>
      </c>
    </row>
    <row r="53">
      <c r="A53" t="n">
        <v>-9.31303892E8</v>
      </c>
      <c r="B53" t="inlineStr">
        <is>
          <t>74</t>
        </is>
      </c>
      <c r="C53" t="n">
        <f>VLOOKUP(data[[#This Row],[Course ID]],courses!A:E,2,FALSE)</f>
        <v>0.0</v>
      </c>
      <c r="D53" t="n">
        <f>VLOOKUP(data[[#This Row],[Course ID]],courses!A:E,3,FALSE)</f>
        <v>0.0</v>
      </c>
      <c r="E53" t="n">
        <f>VLOOKUP(data[[#This Row],[Course ID]],courses!A:E,4,FALSE)</f>
        <v>0.0</v>
      </c>
      <c r="F53" t="n">
        <f>VLOOKUP(data[[#This Row],[Course ID]],courses!A:E,5,FALSE)</f>
        <v>0.0</v>
      </c>
      <c r="G53" t="inlineStr">
        <is>
          <t>4242526</t>
        </is>
      </c>
      <c r="H53" t="inlineStr">
        <is>
          <t>EngageAlternativeFormat</t>
        </is>
      </c>
      <c r="I53" t="n">
        <v>1.0</v>
      </c>
      <c r="J53" t="n">
        <v>0.0</v>
      </c>
      <c r="K53" t="n">
        <v>0.0</v>
      </c>
      <c r="L53" t="n">
        <v>0.0</v>
      </c>
      <c r="M53" t="n">
        <v>1.611732311E9</v>
      </c>
      <c r="N53" t="inlineStr">
        <is>
          <t>6859</t>
        </is>
      </c>
      <c r="O53" t="inlineStr">
        <is>
          <t>pdf</t>
        </is>
      </c>
      <c r="P53" t="inlineStr">
        <is>
          <t/>
        </is>
      </c>
      <c r="Q53" t="inlineStr">
        <is>
          <t/>
        </is>
      </c>
      <c r="R53" t="inlineStr">
        <is>
          <t/>
        </is>
      </c>
      <c r="S53" t="inlineStr">
        <is>
          <t/>
        </is>
      </c>
      <c r="T53" t="n">
        <v>44221.0</v>
      </c>
      <c r="U53" t="n">
        <v>1.0</v>
      </c>
      <c r="V53" t="n">
        <v>0.0</v>
      </c>
    </row>
    <row r="54">
      <c r="A54" t="n">
        <v>1.502101564E9</v>
      </c>
      <c r="B54" t="inlineStr">
        <is>
          <t>11</t>
        </is>
      </c>
      <c r="C54" t="n">
        <f>VLOOKUP(data[[#This Row],[Course ID]],courses!A:E,2,FALSE)</f>
        <v>0.0</v>
      </c>
      <c r="D54" t="n">
        <f>VLOOKUP(data[[#This Row],[Course ID]],courses!A:E,3,FALSE)</f>
        <v>0.0</v>
      </c>
      <c r="E54" t="n">
        <f>VLOOKUP(data[[#This Row],[Course ID]],courses!A:E,4,FALSE)</f>
        <v>0.0</v>
      </c>
      <c r="F54" t="n">
        <f>VLOOKUP(data[[#This Row],[Course ID]],courses!A:E,5,FALSE)</f>
        <v>0.0</v>
      </c>
      <c r="G54" t="inlineStr">
        <is>
          <t>1504666</t>
        </is>
      </c>
      <c r="H54" t="inlineStr">
        <is>
          <t>EngageAlternativeFormat</t>
        </is>
      </c>
      <c r="I54" t="n">
        <v>1.0</v>
      </c>
      <c r="J54" t="n">
        <v>0.0</v>
      </c>
      <c r="K54" t="n">
        <v>0.0</v>
      </c>
      <c r="L54" t="n">
        <v>0.0</v>
      </c>
      <c r="M54" t="n">
        <v>1.611733478E9</v>
      </c>
      <c r="N54" t="inlineStr">
        <is>
          <t>6859</t>
        </is>
      </c>
      <c r="O54" t="inlineStr">
        <is>
          <t>pdf</t>
        </is>
      </c>
      <c r="P54" t="inlineStr">
        <is>
          <t/>
        </is>
      </c>
      <c r="Q54" t="inlineStr">
        <is>
          <t/>
        </is>
      </c>
      <c r="R54" t="inlineStr">
        <is>
          <t/>
        </is>
      </c>
      <c r="S54" t="inlineStr">
        <is>
          <t/>
        </is>
      </c>
      <c r="T54" t="n">
        <v>44221.0</v>
      </c>
      <c r="U54" t="n">
        <v>1.0</v>
      </c>
      <c r="V54" t="n">
        <v>0.0</v>
      </c>
    </row>
    <row r="55">
      <c r="A55" t="n">
        <v>967645.0</v>
      </c>
      <c r="B55" t="inlineStr">
        <is>
          <t>31513</t>
        </is>
      </c>
      <c r="C55" t="n">
        <f>VLOOKUP(data[[#This Row],[Course ID]],courses!A:E,2,FALSE)</f>
        <v>0.0</v>
      </c>
      <c r="D55" t="n">
        <f>VLOOKUP(data[[#This Row],[Course ID]],courses!A:E,3,FALSE)</f>
        <v>0.0</v>
      </c>
      <c r="E55" t="n">
        <f>VLOOKUP(data[[#This Row],[Course ID]],courses!A:E,4,FALSE)</f>
        <v>0.0</v>
      </c>
      <c r="F55" t="n">
        <f>VLOOKUP(data[[#This Row],[Course ID]],courses!A:E,5,FALSE)</f>
        <v>0.0</v>
      </c>
      <c r="G55" t="inlineStr">
        <is>
          <t>4243150</t>
        </is>
      </c>
      <c r="H55" t="inlineStr">
        <is>
          <t>EngageAlternativeFormat</t>
        </is>
      </c>
      <c r="I55" t="n">
        <v>1.0</v>
      </c>
      <c r="J55" t="n">
        <v>0.0</v>
      </c>
      <c r="K55" t="n">
        <v>0.0</v>
      </c>
      <c r="L55" t="n">
        <v>0.0</v>
      </c>
      <c r="M55" t="n">
        <v>1.611733964E9</v>
      </c>
      <c r="N55" t="inlineStr">
        <is>
          <t>6859</t>
        </is>
      </c>
      <c r="O55" t="inlineStr">
        <is>
          <t>pdf</t>
        </is>
      </c>
      <c r="P55" t="inlineStr">
        <is>
          <t/>
        </is>
      </c>
      <c r="Q55" t="inlineStr">
        <is>
          <t/>
        </is>
      </c>
      <c r="R55" t="inlineStr">
        <is>
          <t/>
        </is>
      </c>
      <c r="S55" t="inlineStr">
        <is>
          <t/>
        </is>
      </c>
      <c r="T55" t="n">
        <v>44221.0</v>
      </c>
      <c r="U55" t="n">
        <v>1.0</v>
      </c>
      <c r="V55" t="n">
        <v>0.0</v>
      </c>
    </row>
    <row r="56">
      <c r="A56" t="n">
        <v>7.61604171E8</v>
      </c>
      <c r="B56" t="inlineStr">
        <is>
          <t>74</t>
        </is>
      </c>
      <c r="C56" t="n">
        <f>VLOOKUP(data[[#This Row],[Course ID]],courses!A:E,2,FALSE)</f>
        <v>0.0</v>
      </c>
      <c r="D56" t="n">
        <f>VLOOKUP(data[[#This Row],[Course ID]],courses!A:E,3,FALSE)</f>
        <v>0.0</v>
      </c>
      <c r="E56" t="n">
        <f>VLOOKUP(data[[#This Row],[Course ID]],courses!A:E,4,FALSE)</f>
        <v>0.0</v>
      </c>
      <c r="F56" t="n">
        <f>VLOOKUP(data[[#This Row],[Course ID]],courses!A:E,5,FALSE)</f>
        <v>0.0</v>
      </c>
      <c r="G56" t="inlineStr">
        <is>
          <t>4259037</t>
        </is>
      </c>
      <c r="H56" t="inlineStr">
        <is>
          <t>EngageAlternativeFormat</t>
        </is>
      </c>
      <c r="I56" t="n">
        <v>1.0</v>
      </c>
      <c r="J56" t="n">
        <v>0.0</v>
      </c>
      <c r="K56" t="n">
        <v>0.0</v>
      </c>
      <c r="L56" t="n">
        <v>0.0</v>
      </c>
      <c r="M56" t="n">
        <v>1.611734256E9</v>
      </c>
      <c r="N56" t="inlineStr">
        <is>
          <t>6859</t>
        </is>
      </c>
      <c r="O56" t="inlineStr">
        <is>
          <t>pdf</t>
        </is>
      </c>
      <c r="P56" t="inlineStr">
        <is>
          <t/>
        </is>
      </c>
      <c r="Q56" t="inlineStr">
        <is>
          <t/>
        </is>
      </c>
      <c r="R56" t="inlineStr">
        <is>
          <t/>
        </is>
      </c>
      <c r="S56" t="inlineStr">
        <is>
          <t/>
        </is>
      </c>
      <c r="T56" t="n">
        <v>44221.0</v>
      </c>
      <c r="U56" t="n">
        <v>1.0</v>
      </c>
      <c r="V56" t="n">
        <v>0.0</v>
      </c>
    </row>
    <row r="57">
      <c r="A57" t="n">
        <v>1.39239141E9</v>
      </c>
      <c r="B57" t="inlineStr">
        <is>
          <t>74</t>
        </is>
      </c>
      <c r="C57" t="n">
        <f>VLOOKUP(data[[#This Row],[Course ID]],courses!A:E,2,FALSE)</f>
        <v>0.0</v>
      </c>
      <c r="D57" t="n">
        <f>VLOOKUP(data[[#This Row],[Course ID]],courses!A:E,3,FALSE)</f>
        <v>0.0</v>
      </c>
      <c r="E57" t="n">
        <f>VLOOKUP(data[[#This Row],[Course ID]],courses!A:E,4,FALSE)</f>
        <v>0.0</v>
      </c>
      <c r="F57" t="n">
        <f>VLOOKUP(data[[#This Row],[Course ID]],courses!A:E,5,FALSE)</f>
        <v>0.0</v>
      </c>
      <c r="G57" t="inlineStr">
        <is>
          <t>4242526</t>
        </is>
      </c>
      <c r="H57" t="inlineStr">
        <is>
          <t>EngageAlternativeFormat</t>
        </is>
      </c>
      <c r="I57" t="n">
        <v>1.0</v>
      </c>
      <c r="J57" t="n">
        <v>0.0</v>
      </c>
      <c r="K57" t="n">
        <v>0.0</v>
      </c>
      <c r="L57" t="n">
        <v>0.0</v>
      </c>
      <c r="M57" t="n">
        <v>1.611735519E9</v>
      </c>
      <c r="N57" t="inlineStr">
        <is>
          <t>6859</t>
        </is>
      </c>
      <c r="O57" t="inlineStr">
        <is>
          <t>pdf</t>
        </is>
      </c>
      <c r="P57" t="inlineStr">
        <is>
          <t/>
        </is>
      </c>
      <c r="Q57" t="inlineStr">
        <is>
          <t/>
        </is>
      </c>
      <c r="R57" t="inlineStr">
        <is>
          <t/>
        </is>
      </c>
      <c r="S57" t="inlineStr">
        <is>
          <t/>
        </is>
      </c>
      <c r="T57" t="n">
        <v>44221.0</v>
      </c>
      <c r="U57" t="n">
        <v>1.0</v>
      </c>
      <c r="V57" t="n">
        <v>0.0</v>
      </c>
    </row>
    <row r="58">
      <c r="A58" t="n">
        <v>2.018809111E9</v>
      </c>
      <c r="B58" t="inlineStr">
        <is>
          <t>31513</t>
        </is>
      </c>
      <c r="C58" t="n">
        <f>VLOOKUP(data[[#This Row],[Course ID]],courses!A:E,2,FALSE)</f>
        <v>0.0</v>
      </c>
      <c r="D58" t="n">
        <f>VLOOKUP(data[[#This Row],[Course ID]],courses!A:E,3,FALSE)</f>
        <v>0.0</v>
      </c>
      <c r="E58" t="n">
        <f>VLOOKUP(data[[#This Row],[Course ID]],courses!A:E,4,FALSE)</f>
        <v>0.0</v>
      </c>
      <c r="F58" t="n">
        <f>VLOOKUP(data[[#This Row],[Course ID]],courses!A:E,5,FALSE)</f>
        <v>0.0</v>
      </c>
      <c r="G58" t="inlineStr">
        <is>
          <t>4243150</t>
        </is>
      </c>
      <c r="H58" t="inlineStr">
        <is>
          <t>EngageAlternativeFormat</t>
        </is>
      </c>
      <c r="I58" t="n">
        <v>1.0</v>
      </c>
      <c r="J58" t="n">
        <v>0.0</v>
      </c>
      <c r="K58" t="n">
        <v>0.0</v>
      </c>
      <c r="L58" t="n">
        <v>0.0</v>
      </c>
      <c r="M58" t="n">
        <v>1.611738083E9</v>
      </c>
      <c r="N58" t="inlineStr">
        <is>
          <t>6859</t>
        </is>
      </c>
      <c r="O58" t="inlineStr">
        <is>
          <t>pdf</t>
        </is>
      </c>
      <c r="P58" t="inlineStr">
        <is>
          <t/>
        </is>
      </c>
      <c r="Q58" t="inlineStr">
        <is>
          <t/>
        </is>
      </c>
      <c r="R58" t="inlineStr">
        <is>
          <t/>
        </is>
      </c>
      <c r="S58" t="inlineStr">
        <is>
          <t/>
        </is>
      </c>
      <c r="T58" t="n">
        <v>44221.0</v>
      </c>
      <c r="U58" t="n">
        <v>1.0</v>
      </c>
      <c r="V58" t="n">
        <v>0.0</v>
      </c>
    </row>
    <row r="59">
      <c r="A59" t="n">
        <v>-5.8919745E8</v>
      </c>
      <c r="B59" t="inlineStr">
        <is>
          <t>31513</t>
        </is>
      </c>
      <c r="C59" t="n">
        <f>VLOOKUP(data[[#This Row],[Course ID]],courses!A:E,2,FALSE)</f>
        <v>0.0</v>
      </c>
      <c r="D59" t="n">
        <f>VLOOKUP(data[[#This Row],[Course ID]],courses!A:E,3,FALSE)</f>
        <v>0.0</v>
      </c>
      <c r="E59" t="n">
        <f>VLOOKUP(data[[#This Row],[Course ID]],courses!A:E,4,FALSE)</f>
        <v>0.0</v>
      </c>
      <c r="F59" t="n">
        <f>VLOOKUP(data[[#This Row],[Course ID]],courses!A:E,5,FALSE)</f>
        <v>0.0</v>
      </c>
      <c r="G59" t="inlineStr">
        <is>
          <t>4243150</t>
        </is>
      </c>
      <c r="H59" t="inlineStr">
        <is>
          <t>EngageAlternativeFormat</t>
        </is>
      </c>
      <c r="I59" t="n">
        <v>1.0</v>
      </c>
      <c r="J59" t="n">
        <v>0.0</v>
      </c>
      <c r="K59" t="n">
        <v>0.0</v>
      </c>
      <c r="L59" t="n">
        <v>0.0</v>
      </c>
      <c r="M59" t="n">
        <v>1.611738089E9</v>
      </c>
      <c r="N59" t="inlineStr">
        <is>
          <t>6859</t>
        </is>
      </c>
      <c r="O59" t="inlineStr">
        <is>
          <t>pdf</t>
        </is>
      </c>
      <c r="P59" t="inlineStr">
        <is>
          <t/>
        </is>
      </c>
      <c r="Q59" t="inlineStr">
        <is>
          <t/>
        </is>
      </c>
      <c r="R59" t="inlineStr">
        <is>
          <t/>
        </is>
      </c>
      <c r="S59" t="inlineStr">
        <is>
          <t/>
        </is>
      </c>
      <c r="T59" t="n">
        <v>44221.0</v>
      </c>
      <c r="U59" t="n">
        <v>1.0</v>
      </c>
      <c r="V59" t="n">
        <v>0.0</v>
      </c>
    </row>
    <row r="60">
      <c r="A60" t="n">
        <v>-4.27572036E8</v>
      </c>
      <c r="B60" t="inlineStr">
        <is>
          <t>31513</t>
        </is>
      </c>
      <c r="C60" t="n">
        <f>VLOOKUP(data[[#This Row],[Course ID]],courses!A:E,2,FALSE)</f>
        <v>0.0</v>
      </c>
      <c r="D60" t="n">
        <f>VLOOKUP(data[[#This Row],[Course ID]],courses!A:E,3,FALSE)</f>
        <v>0.0</v>
      </c>
      <c r="E60" t="n">
        <f>VLOOKUP(data[[#This Row],[Course ID]],courses!A:E,4,FALSE)</f>
        <v>0.0</v>
      </c>
      <c r="F60" t="n">
        <f>VLOOKUP(data[[#This Row],[Course ID]],courses!A:E,5,FALSE)</f>
        <v>0.0</v>
      </c>
      <c r="G60" t="inlineStr">
        <is>
          <t>4243150</t>
        </is>
      </c>
      <c r="H60" t="inlineStr">
        <is>
          <t>EngageAlternativeFormat</t>
        </is>
      </c>
      <c r="I60" t="n">
        <v>1.0</v>
      </c>
      <c r="J60" t="n">
        <v>0.0</v>
      </c>
      <c r="K60" t="n">
        <v>0.0</v>
      </c>
      <c r="L60" t="n">
        <v>0.0</v>
      </c>
      <c r="M60" t="n">
        <v>1.611738098E9</v>
      </c>
      <c r="N60" t="inlineStr">
        <is>
          <t>6859</t>
        </is>
      </c>
      <c r="O60" t="inlineStr">
        <is>
          <t>pdf</t>
        </is>
      </c>
      <c r="P60" t="inlineStr">
        <is>
          <t/>
        </is>
      </c>
      <c r="Q60" t="inlineStr">
        <is>
          <t/>
        </is>
      </c>
      <c r="R60" t="inlineStr">
        <is>
          <t/>
        </is>
      </c>
      <c r="S60" t="inlineStr">
        <is>
          <t/>
        </is>
      </c>
      <c r="T60" t="n">
        <v>44221.0</v>
      </c>
      <c r="U60" t="n">
        <v>1.0</v>
      </c>
      <c r="V60" t="n">
        <v>0.0</v>
      </c>
    </row>
    <row r="61">
      <c r="A61" t="n">
        <v>-2.44598091E8</v>
      </c>
      <c r="B61" t="inlineStr">
        <is>
          <t>31513</t>
        </is>
      </c>
      <c r="C61" t="n">
        <f>VLOOKUP(data[[#This Row],[Course ID]],courses!A:E,2,FALSE)</f>
        <v>0.0</v>
      </c>
      <c r="D61" t="n">
        <f>VLOOKUP(data[[#This Row],[Course ID]],courses!A:E,3,FALSE)</f>
        <v>0.0</v>
      </c>
      <c r="E61" t="n">
        <f>VLOOKUP(data[[#This Row],[Course ID]],courses!A:E,4,FALSE)</f>
        <v>0.0</v>
      </c>
      <c r="F61" t="n">
        <f>VLOOKUP(data[[#This Row],[Course ID]],courses!A:E,5,FALSE)</f>
        <v>0.0</v>
      </c>
      <c r="G61" t="inlineStr">
        <is>
          <t>4243150</t>
        </is>
      </c>
      <c r="H61" t="inlineStr">
        <is>
          <t>EngageAlternativeFormat</t>
        </is>
      </c>
      <c r="I61" t="n">
        <v>1.0</v>
      </c>
      <c r="J61" t="n">
        <v>0.0</v>
      </c>
      <c r="K61" t="n">
        <v>0.0</v>
      </c>
      <c r="L61" t="n">
        <v>0.0</v>
      </c>
      <c r="M61" t="n">
        <v>1.611738109E9</v>
      </c>
      <c r="N61" t="inlineStr">
        <is>
          <t>6859</t>
        </is>
      </c>
      <c r="O61" t="inlineStr">
        <is>
          <t>pdf</t>
        </is>
      </c>
      <c r="P61" t="inlineStr">
        <is>
          <t/>
        </is>
      </c>
      <c r="Q61" t="inlineStr">
        <is>
          <t/>
        </is>
      </c>
      <c r="R61" t="inlineStr">
        <is>
          <t/>
        </is>
      </c>
      <c r="S61" t="inlineStr">
        <is>
          <t/>
        </is>
      </c>
      <c r="T61" t="n">
        <v>44221.0</v>
      </c>
      <c r="U61" t="n">
        <v>1.0</v>
      </c>
      <c r="V61" t="n">
        <v>0.0</v>
      </c>
    </row>
    <row r="62">
      <c r="A62" t="n">
        <v>-3.07970017E8</v>
      </c>
      <c r="B62" t="inlineStr">
        <is>
          <t>31513</t>
        </is>
      </c>
      <c r="C62" t="n">
        <f>VLOOKUP(data[[#This Row],[Course ID]],courses!A:E,2,FALSE)</f>
        <v>0.0</v>
      </c>
      <c r="D62" t="n">
        <f>VLOOKUP(data[[#This Row],[Course ID]],courses!A:E,3,FALSE)</f>
        <v>0.0</v>
      </c>
      <c r="E62" t="n">
        <f>VLOOKUP(data[[#This Row],[Course ID]],courses!A:E,4,FALSE)</f>
        <v>0.0</v>
      </c>
      <c r="F62" t="n">
        <f>VLOOKUP(data[[#This Row],[Course ID]],courses!A:E,5,FALSE)</f>
        <v>0.0</v>
      </c>
      <c r="G62" t="inlineStr">
        <is>
          <t>4243150</t>
        </is>
      </c>
      <c r="H62" t="inlineStr">
        <is>
          <t>EngageAlternativeFormat</t>
        </is>
      </c>
      <c r="I62" t="n">
        <v>1.0</v>
      </c>
      <c r="J62" t="n">
        <v>0.0</v>
      </c>
      <c r="K62" t="n">
        <v>0.0</v>
      </c>
      <c r="L62" t="n">
        <v>0.0</v>
      </c>
      <c r="M62" t="n">
        <v>1.611738116E9</v>
      </c>
      <c r="N62" t="inlineStr">
        <is>
          <t>6859</t>
        </is>
      </c>
      <c r="O62" t="inlineStr">
        <is>
          <t>pdf</t>
        </is>
      </c>
      <c r="P62" t="inlineStr">
        <is>
          <t/>
        </is>
      </c>
      <c r="Q62" t="inlineStr">
        <is>
          <t/>
        </is>
      </c>
      <c r="R62" t="inlineStr">
        <is>
          <t/>
        </is>
      </c>
      <c r="S62" t="inlineStr">
        <is>
          <t/>
        </is>
      </c>
      <c r="T62" t="n">
        <v>44221.0</v>
      </c>
      <c r="U62" t="n">
        <v>1.0</v>
      </c>
      <c r="V62" t="n">
        <v>0.0</v>
      </c>
    </row>
    <row r="63">
      <c r="A63" t="n">
        <v>1.961842221E9</v>
      </c>
      <c r="B63" t="inlineStr">
        <is>
          <t>31513</t>
        </is>
      </c>
      <c r="C63" t="n">
        <f>VLOOKUP(data[[#This Row],[Course ID]],courses!A:E,2,FALSE)</f>
        <v>0.0</v>
      </c>
      <c r="D63" t="n">
        <f>VLOOKUP(data[[#This Row],[Course ID]],courses!A:E,3,FALSE)</f>
        <v>0.0</v>
      </c>
      <c r="E63" t="n">
        <f>VLOOKUP(data[[#This Row],[Course ID]],courses!A:E,4,FALSE)</f>
        <v>0.0</v>
      </c>
      <c r="F63" t="n">
        <f>VLOOKUP(data[[#This Row],[Course ID]],courses!A:E,5,FALSE)</f>
        <v>0.0</v>
      </c>
      <c r="G63" t="inlineStr">
        <is>
          <t>4243150</t>
        </is>
      </c>
      <c r="H63" t="inlineStr">
        <is>
          <t>EngageAlternativeFormat</t>
        </is>
      </c>
      <c r="I63" t="n">
        <v>1.0</v>
      </c>
      <c r="J63" t="n">
        <v>0.0</v>
      </c>
      <c r="K63" t="n">
        <v>0.0</v>
      </c>
      <c r="L63" t="n">
        <v>0.0</v>
      </c>
      <c r="M63" t="n">
        <v>1.611738334E9</v>
      </c>
      <c r="N63" t="inlineStr">
        <is>
          <t>6859</t>
        </is>
      </c>
      <c r="O63" t="inlineStr">
        <is>
          <t>pdf</t>
        </is>
      </c>
      <c r="P63" t="inlineStr">
        <is>
          <t/>
        </is>
      </c>
      <c r="Q63" t="inlineStr">
        <is>
          <t/>
        </is>
      </c>
      <c r="R63" t="inlineStr">
        <is>
          <t/>
        </is>
      </c>
      <c r="S63" t="inlineStr">
        <is>
          <t/>
        </is>
      </c>
      <c r="T63" t="n">
        <v>44221.0</v>
      </c>
      <c r="U63" t="n">
        <v>1.0</v>
      </c>
      <c r="V63" t="n">
        <v>0.0</v>
      </c>
    </row>
    <row r="64">
      <c r="A64" t="n">
        <v>-1.927980252E9</v>
      </c>
      <c r="B64" t="inlineStr">
        <is>
          <t>31513</t>
        </is>
      </c>
      <c r="C64" t="n">
        <f>VLOOKUP(data[[#This Row],[Course ID]],courses!A:E,2,FALSE)</f>
        <v>0.0</v>
      </c>
      <c r="D64" t="n">
        <f>VLOOKUP(data[[#This Row],[Course ID]],courses!A:E,3,FALSE)</f>
        <v>0.0</v>
      </c>
      <c r="E64" t="n">
        <f>VLOOKUP(data[[#This Row],[Course ID]],courses!A:E,4,FALSE)</f>
        <v>0.0</v>
      </c>
      <c r="F64" t="n">
        <f>VLOOKUP(data[[#This Row],[Course ID]],courses!A:E,5,FALSE)</f>
        <v>0.0</v>
      </c>
      <c r="G64" t="inlineStr">
        <is>
          <t>4243150</t>
        </is>
      </c>
      <c r="H64" t="inlineStr">
        <is>
          <t>EngageAlternativeFormat</t>
        </is>
      </c>
      <c r="I64" t="n">
        <v>1.0</v>
      </c>
      <c r="J64" t="n">
        <v>0.0</v>
      </c>
      <c r="K64" t="n">
        <v>0.0</v>
      </c>
      <c r="L64" t="n">
        <v>0.0</v>
      </c>
      <c r="M64" t="n">
        <v>1.611738672E9</v>
      </c>
      <c r="N64" t="inlineStr">
        <is>
          <t>6859</t>
        </is>
      </c>
      <c r="O64" t="inlineStr">
        <is>
          <t>pdf</t>
        </is>
      </c>
      <c r="P64" t="inlineStr">
        <is>
          <t/>
        </is>
      </c>
      <c r="Q64" t="inlineStr">
        <is>
          <t/>
        </is>
      </c>
      <c r="R64" t="inlineStr">
        <is>
          <t/>
        </is>
      </c>
      <c r="S64" t="inlineStr">
        <is>
          <t/>
        </is>
      </c>
      <c r="T64" t="n">
        <v>44221.0</v>
      </c>
      <c r="U64" t="n">
        <v>1.0</v>
      </c>
      <c r="V64" t="n">
        <v>0.0</v>
      </c>
    </row>
    <row r="65">
      <c r="A65" t="n">
        <v>1.442145903E9</v>
      </c>
      <c r="B65" t="inlineStr">
        <is>
          <t>74</t>
        </is>
      </c>
      <c r="C65" t="n">
        <f>VLOOKUP(data[[#This Row],[Course ID]],courses!A:E,2,FALSE)</f>
        <v>0.0</v>
      </c>
      <c r="D65" t="n">
        <f>VLOOKUP(data[[#This Row],[Course ID]],courses!A:E,3,FALSE)</f>
        <v>0.0</v>
      </c>
      <c r="E65" t="n">
        <f>VLOOKUP(data[[#This Row],[Course ID]],courses!A:E,4,FALSE)</f>
        <v>0.0</v>
      </c>
      <c r="F65" t="n">
        <f>VLOOKUP(data[[#This Row],[Course ID]],courses!A:E,5,FALSE)</f>
        <v>0.0</v>
      </c>
      <c r="G65" t="inlineStr">
        <is>
          <t>4259037</t>
        </is>
      </c>
      <c r="H65" t="inlineStr">
        <is>
          <t>EngageAlternativeFormat</t>
        </is>
      </c>
      <c r="I65" t="n">
        <v>1.0</v>
      </c>
      <c r="J65" t="n">
        <v>0.0</v>
      </c>
      <c r="K65" t="n">
        <v>0.0</v>
      </c>
      <c r="L65" t="n">
        <v>0.0</v>
      </c>
      <c r="M65" t="n">
        <v>1.611739925E9</v>
      </c>
      <c r="N65" t="inlineStr">
        <is>
          <t>6859</t>
        </is>
      </c>
      <c r="O65" t="inlineStr">
        <is>
          <t>pdf</t>
        </is>
      </c>
      <c r="P65" t="inlineStr">
        <is>
          <t/>
        </is>
      </c>
      <c r="Q65" t="inlineStr">
        <is>
          <t/>
        </is>
      </c>
      <c r="R65" t="inlineStr">
        <is>
          <t/>
        </is>
      </c>
      <c r="S65" t="inlineStr">
        <is>
          <t/>
        </is>
      </c>
      <c r="T65" t="n">
        <v>44221.0</v>
      </c>
      <c r="U65" t="n">
        <v>1.0</v>
      </c>
      <c r="V65" t="n">
        <v>0.0</v>
      </c>
    </row>
    <row r="66">
      <c r="A66" t="n">
        <v>-1.075748188E9</v>
      </c>
      <c r="B66" t="inlineStr">
        <is>
          <t>31513</t>
        </is>
      </c>
      <c r="C66" t="n">
        <f>VLOOKUP(data[[#This Row],[Course ID]],courses!A:E,2,FALSE)</f>
        <v>0.0</v>
      </c>
      <c r="D66" t="n">
        <f>VLOOKUP(data[[#This Row],[Course ID]],courses!A:E,3,FALSE)</f>
        <v>0.0</v>
      </c>
      <c r="E66" t="n">
        <f>VLOOKUP(data[[#This Row],[Course ID]],courses!A:E,4,FALSE)</f>
        <v>0.0</v>
      </c>
      <c r="F66" t="n">
        <f>VLOOKUP(data[[#This Row],[Course ID]],courses!A:E,5,FALSE)</f>
        <v>0.0</v>
      </c>
      <c r="G66" t="inlineStr">
        <is>
          <t>4243150</t>
        </is>
      </c>
      <c r="H66" t="inlineStr">
        <is>
          <t>EngageAlternativeFormat</t>
        </is>
      </c>
      <c r="I66" t="n">
        <v>1.0</v>
      </c>
      <c r="J66" t="n">
        <v>0.0</v>
      </c>
      <c r="K66" t="n">
        <v>0.0</v>
      </c>
      <c r="L66" t="n">
        <v>0.0</v>
      </c>
      <c r="M66" t="n">
        <v>1.611739993E9</v>
      </c>
      <c r="N66" t="inlineStr">
        <is>
          <t>6859</t>
        </is>
      </c>
      <c r="O66" t="inlineStr">
        <is>
          <t>pdf</t>
        </is>
      </c>
      <c r="P66" t="inlineStr">
        <is>
          <t/>
        </is>
      </c>
      <c r="Q66" t="inlineStr">
        <is>
          <t/>
        </is>
      </c>
      <c r="R66" t="inlineStr">
        <is>
          <t/>
        </is>
      </c>
      <c r="S66" t="inlineStr">
        <is>
          <t/>
        </is>
      </c>
      <c r="T66" t="n">
        <v>44221.0</v>
      </c>
      <c r="U66" t="n">
        <v>1.0</v>
      </c>
      <c r="V66" t="n">
        <v>0.0</v>
      </c>
    </row>
    <row r="67">
      <c r="A67" t="n">
        <v>-1.817446664E9</v>
      </c>
      <c r="B67" t="inlineStr">
        <is>
          <t>31513</t>
        </is>
      </c>
      <c r="C67" t="n">
        <f>VLOOKUP(data[[#This Row],[Course ID]],courses!A:E,2,FALSE)</f>
        <v>0.0</v>
      </c>
      <c r="D67" t="n">
        <f>VLOOKUP(data[[#This Row],[Course ID]],courses!A:E,3,FALSE)</f>
        <v>0.0</v>
      </c>
      <c r="E67" t="n">
        <f>VLOOKUP(data[[#This Row],[Course ID]],courses!A:E,4,FALSE)</f>
        <v>0.0</v>
      </c>
      <c r="F67" t="n">
        <f>VLOOKUP(data[[#This Row],[Course ID]],courses!A:E,5,FALSE)</f>
        <v>0.0</v>
      </c>
      <c r="G67" t="inlineStr">
        <is>
          <t>4243150</t>
        </is>
      </c>
      <c r="H67" t="inlineStr">
        <is>
          <t>EngageAlternativeFormat</t>
        </is>
      </c>
      <c r="I67" t="n">
        <v>1.0</v>
      </c>
      <c r="J67" t="n">
        <v>0.0</v>
      </c>
      <c r="K67" t="n">
        <v>0.0</v>
      </c>
      <c r="L67" t="n">
        <v>0.0</v>
      </c>
      <c r="M67" t="n">
        <v>1.611739994E9</v>
      </c>
      <c r="N67" t="inlineStr">
        <is>
          <t>6859</t>
        </is>
      </c>
      <c r="O67" t="inlineStr">
        <is>
          <t>pdf</t>
        </is>
      </c>
      <c r="P67" t="inlineStr">
        <is>
          <t/>
        </is>
      </c>
      <c r="Q67" t="inlineStr">
        <is>
          <t/>
        </is>
      </c>
      <c r="R67" t="inlineStr">
        <is>
          <t/>
        </is>
      </c>
      <c r="S67" t="inlineStr">
        <is>
          <t/>
        </is>
      </c>
      <c r="T67" t="n">
        <v>44221.0</v>
      </c>
      <c r="U67" t="n">
        <v>1.0</v>
      </c>
      <c r="V67" t="n">
        <v>0.0</v>
      </c>
    </row>
    <row r="68">
      <c r="A68" t="n">
        <v>1.554297342E9</v>
      </c>
      <c r="B68" t="inlineStr">
        <is>
          <t>31513</t>
        </is>
      </c>
      <c r="C68" t="n">
        <f>VLOOKUP(data[[#This Row],[Course ID]],courses!A:E,2,FALSE)</f>
        <v>0.0</v>
      </c>
      <c r="D68" t="n">
        <f>VLOOKUP(data[[#This Row],[Course ID]],courses!A:E,3,FALSE)</f>
        <v>0.0</v>
      </c>
      <c r="E68" t="n">
        <f>VLOOKUP(data[[#This Row],[Course ID]],courses!A:E,4,FALSE)</f>
        <v>0.0</v>
      </c>
      <c r="F68" t="n">
        <f>VLOOKUP(data[[#This Row],[Course ID]],courses!A:E,5,FALSE)</f>
        <v>0.0</v>
      </c>
      <c r="G68" t="inlineStr">
        <is>
          <t>4243150</t>
        </is>
      </c>
      <c r="H68" t="inlineStr">
        <is>
          <t>EngageAlternativeFormat</t>
        </is>
      </c>
      <c r="I68" t="n">
        <v>1.0</v>
      </c>
      <c r="J68" t="n">
        <v>0.0</v>
      </c>
      <c r="K68" t="n">
        <v>0.0</v>
      </c>
      <c r="L68" t="n">
        <v>0.0</v>
      </c>
      <c r="M68" t="n">
        <v>1.611739998E9</v>
      </c>
      <c r="N68" t="inlineStr">
        <is>
          <t>6859</t>
        </is>
      </c>
      <c r="O68" t="inlineStr">
        <is>
          <t>pdf</t>
        </is>
      </c>
      <c r="P68" t="inlineStr">
        <is>
          <t/>
        </is>
      </c>
      <c r="Q68" t="inlineStr">
        <is>
          <t/>
        </is>
      </c>
      <c r="R68" t="inlineStr">
        <is>
          <t/>
        </is>
      </c>
      <c r="S68" t="inlineStr">
        <is>
          <t/>
        </is>
      </c>
      <c r="T68" t="n">
        <v>44221.0</v>
      </c>
      <c r="U68" t="n">
        <v>1.0</v>
      </c>
      <c r="V68" t="n">
        <v>0.0</v>
      </c>
    </row>
    <row r="69">
      <c r="A69" t="n">
        <v>8.14897084E8</v>
      </c>
      <c r="B69" t="inlineStr">
        <is>
          <t>60</t>
        </is>
      </c>
      <c r="C69" t="n">
        <f>VLOOKUP(data[[#This Row],[Course ID]],courses!A:E,2,FALSE)</f>
        <v>0.0</v>
      </c>
      <c r="D69" t="n">
        <f>VLOOKUP(data[[#This Row],[Course ID]],courses!A:E,3,FALSE)</f>
        <v>0.0</v>
      </c>
      <c r="E69" t="n">
        <f>VLOOKUP(data[[#This Row],[Course ID]],courses!A:E,4,FALSE)</f>
        <v>0.0</v>
      </c>
      <c r="F69" t="n">
        <f>VLOOKUP(data[[#This Row],[Course ID]],courses!A:E,5,FALSE)</f>
        <v>0.0</v>
      </c>
      <c r="G69" t="inlineStr">
        <is>
          <t>4268114</t>
        </is>
      </c>
      <c r="H69" t="inlineStr">
        <is>
          <t>EngageAlternativeFormat</t>
        </is>
      </c>
      <c r="I69" t="n">
        <v>1.0</v>
      </c>
      <c r="J69" t="n">
        <v>0.0</v>
      </c>
      <c r="K69" t="n">
        <v>0.0</v>
      </c>
      <c r="L69" t="n">
        <v>0.0</v>
      </c>
      <c r="M69" t="n">
        <v>1.611740169E9</v>
      </c>
      <c r="N69" t="inlineStr">
        <is>
          <t>6859</t>
        </is>
      </c>
      <c r="O69" t="inlineStr">
        <is>
          <t>pdf</t>
        </is>
      </c>
      <c r="P69" t="inlineStr">
        <is>
          <t/>
        </is>
      </c>
      <c r="Q69" t="inlineStr">
        <is>
          <t/>
        </is>
      </c>
      <c r="R69" t="inlineStr">
        <is>
          <t/>
        </is>
      </c>
      <c r="S69" t="inlineStr">
        <is>
          <t/>
        </is>
      </c>
      <c r="T69" t="n">
        <v>44221.0</v>
      </c>
      <c r="U69" t="n">
        <v>1.0</v>
      </c>
      <c r="V69" t="n">
        <v>0.0</v>
      </c>
    </row>
    <row r="70">
      <c r="A70" t="n">
        <v>1.27352719E8</v>
      </c>
      <c r="B70" t="inlineStr">
        <is>
          <t>31513</t>
        </is>
      </c>
      <c r="C70" t="n">
        <f>VLOOKUP(data[[#This Row],[Course ID]],courses!A:E,2,FALSE)</f>
        <v>0.0</v>
      </c>
      <c r="D70" t="n">
        <f>VLOOKUP(data[[#This Row],[Course ID]],courses!A:E,3,FALSE)</f>
        <v>0.0</v>
      </c>
      <c r="E70" t="n">
        <f>VLOOKUP(data[[#This Row],[Course ID]],courses!A:E,4,FALSE)</f>
        <v>0.0</v>
      </c>
      <c r="F70" t="n">
        <f>VLOOKUP(data[[#This Row],[Course ID]],courses!A:E,5,FALSE)</f>
        <v>0.0</v>
      </c>
      <c r="G70" t="inlineStr">
        <is>
          <t>4243150</t>
        </is>
      </c>
      <c r="H70" t="inlineStr">
        <is>
          <t>EngageAlternativeFormat</t>
        </is>
      </c>
      <c r="I70" t="n">
        <v>1.0</v>
      </c>
      <c r="J70" t="n">
        <v>0.0</v>
      </c>
      <c r="K70" t="n">
        <v>0.0</v>
      </c>
      <c r="L70" t="n">
        <v>0.0</v>
      </c>
      <c r="M70" t="n">
        <v>1.611741501E9</v>
      </c>
      <c r="N70" t="inlineStr">
        <is>
          <t>6859</t>
        </is>
      </c>
      <c r="O70" t="inlineStr">
        <is>
          <t>pdf</t>
        </is>
      </c>
      <c r="P70" t="inlineStr">
        <is>
          <t/>
        </is>
      </c>
      <c r="Q70" t="inlineStr">
        <is>
          <t/>
        </is>
      </c>
      <c r="R70" t="inlineStr">
        <is>
          <t/>
        </is>
      </c>
      <c r="S70" t="inlineStr">
        <is>
          <t/>
        </is>
      </c>
      <c r="T70" t="n">
        <v>44221.0</v>
      </c>
      <c r="U70" t="n">
        <v>1.0</v>
      </c>
      <c r="V70" t="n">
        <v>0.0</v>
      </c>
    </row>
    <row r="71">
      <c r="A71" t="n">
        <v>-6.56630491E8</v>
      </c>
      <c r="B71" t="inlineStr">
        <is>
          <t>17270</t>
        </is>
      </c>
      <c r="C71" t="n">
        <f>VLOOKUP(data[[#This Row],[Course ID]],courses!A:E,2,FALSE)</f>
        <v>0.0</v>
      </c>
      <c r="D71" t="n">
        <f>VLOOKUP(data[[#This Row],[Course ID]],courses!A:E,3,FALSE)</f>
        <v>0.0</v>
      </c>
      <c r="E71" t="n">
        <f>VLOOKUP(data[[#This Row],[Course ID]],courses!A:E,4,FALSE)</f>
        <v>0.0</v>
      </c>
      <c r="F71" t="n">
        <f>VLOOKUP(data[[#This Row],[Course ID]],courses!A:E,5,FALSE)</f>
        <v>0.0</v>
      </c>
      <c r="G71" t="inlineStr">
        <is>
          <t>4269667</t>
        </is>
      </c>
      <c r="H71" t="inlineStr">
        <is>
          <t>EngageAlternativeFormat</t>
        </is>
      </c>
      <c r="I71" t="n">
        <v>1.0</v>
      </c>
      <c r="J71" t="n">
        <v>0.0</v>
      </c>
      <c r="K71" t="n">
        <v>0.0</v>
      </c>
      <c r="L71" t="n">
        <v>0.0</v>
      </c>
      <c r="M71" t="n">
        <v>1.611742099E9</v>
      </c>
      <c r="N71" t="inlineStr">
        <is>
          <t>6859</t>
        </is>
      </c>
      <c r="O71" t="inlineStr">
        <is>
          <t>pdf</t>
        </is>
      </c>
      <c r="P71" t="inlineStr">
        <is>
          <t/>
        </is>
      </c>
      <c r="Q71" t="inlineStr">
        <is>
          <t/>
        </is>
      </c>
      <c r="R71" t="inlineStr">
        <is>
          <t/>
        </is>
      </c>
      <c r="S71" t="inlineStr">
        <is>
          <t/>
        </is>
      </c>
      <c r="T71" t="n">
        <v>44221.0</v>
      </c>
      <c r="U71" t="n">
        <v>1.0</v>
      </c>
      <c r="V71" t="n">
        <v>0.0</v>
      </c>
    </row>
    <row r="72">
      <c r="A72" t="n">
        <v>2.089718333E9</v>
      </c>
      <c r="B72" t="inlineStr">
        <is>
          <t>31513</t>
        </is>
      </c>
      <c r="C72" t="n">
        <f>VLOOKUP(data[[#This Row],[Course ID]],courses!A:E,2,FALSE)</f>
        <v>0.0</v>
      </c>
      <c r="D72" t="n">
        <f>VLOOKUP(data[[#This Row],[Course ID]],courses!A:E,3,FALSE)</f>
        <v>0.0</v>
      </c>
      <c r="E72" t="n">
        <f>VLOOKUP(data[[#This Row],[Course ID]],courses!A:E,4,FALSE)</f>
        <v>0.0</v>
      </c>
      <c r="F72" t="n">
        <f>VLOOKUP(data[[#This Row],[Course ID]],courses!A:E,5,FALSE)</f>
        <v>0.0</v>
      </c>
      <c r="G72" t="inlineStr">
        <is>
          <t>4243150</t>
        </is>
      </c>
      <c r="H72" t="inlineStr">
        <is>
          <t>EngageAlternativeFormat</t>
        </is>
      </c>
      <c r="I72" t="n">
        <v>1.0</v>
      </c>
      <c r="J72" t="n">
        <v>0.0</v>
      </c>
      <c r="K72" t="n">
        <v>0.0</v>
      </c>
      <c r="L72" t="n">
        <v>0.0</v>
      </c>
      <c r="M72" t="n">
        <v>1.611742674E9</v>
      </c>
      <c r="N72" t="inlineStr">
        <is>
          <t>6859</t>
        </is>
      </c>
      <c r="O72" t="inlineStr">
        <is>
          <t>pdf</t>
        </is>
      </c>
      <c r="P72" t="inlineStr">
        <is>
          <t/>
        </is>
      </c>
      <c r="Q72" t="inlineStr">
        <is>
          <t/>
        </is>
      </c>
      <c r="R72" t="inlineStr">
        <is>
          <t/>
        </is>
      </c>
      <c r="S72" t="inlineStr">
        <is>
          <t/>
        </is>
      </c>
      <c r="T72" t="n">
        <v>44221.0</v>
      </c>
      <c r="U72" t="n">
        <v>1.0</v>
      </c>
      <c r="V72" t="n">
        <v>0.0</v>
      </c>
    </row>
    <row r="73">
      <c r="A73" t="n">
        <v>-5.84940339E8</v>
      </c>
      <c r="B73" t="inlineStr">
        <is>
          <t>31513</t>
        </is>
      </c>
      <c r="C73" t="n">
        <f>VLOOKUP(data[[#This Row],[Course ID]],courses!A:E,2,FALSE)</f>
        <v>0.0</v>
      </c>
      <c r="D73" t="n">
        <f>VLOOKUP(data[[#This Row],[Course ID]],courses!A:E,3,FALSE)</f>
        <v>0.0</v>
      </c>
      <c r="E73" t="n">
        <f>VLOOKUP(data[[#This Row],[Course ID]],courses!A:E,4,FALSE)</f>
        <v>0.0</v>
      </c>
      <c r="F73" t="n">
        <f>VLOOKUP(data[[#This Row],[Course ID]],courses!A:E,5,FALSE)</f>
        <v>0.0</v>
      </c>
      <c r="G73" t="inlineStr">
        <is>
          <t>4243150</t>
        </is>
      </c>
      <c r="H73" t="inlineStr">
        <is>
          <t>EngageAlternativeFormat</t>
        </is>
      </c>
      <c r="I73" t="n">
        <v>1.0</v>
      </c>
      <c r="J73" t="n">
        <v>0.0</v>
      </c>
      <c r="K73" t="n">
        <v>0.0</v>
      </c>
      <c r="L73" t="n">
        <v>0.0</v>
      </c>
      <c r="M73" t="n">
        <v>1.611742723E9</v>
      </c>
      <c r="N73" t="inlineStr">
        <is>
          <t>6859</t>
        </is>
      </c>
      <c r="O73" t="inlineStr">
        <is>
          <t>pdf</t>
        </is>
      </c>
      <c r="P73" t="inlineStr">
        <is>
          <t/>
        </is>
      </c>
      <c r="Q73" t="inlineStr">
        <is>
          <t/>
        </is>
      </c>
      <c r="R73" t="inlineStr">
        <is>
          <t/>
        </is>
      </c>
      <c r="S73" t="inlineStr">
        <is>
          <t/>
        </is>
      </c>
      <c r="T73" t="n">
        <v>44221.0</v>
      </c>
      <c r="U73" t="n">
        <v>1.0</v>
      </c>
      <c r="V73" t="n">
        <v>0.0</v>
      </c>
    </row>
    <row r="74">
      <c r="A74" t="n">
        <v>-7.06626136E8</v>
      </c>
      <c r="B74" t="inlineStr">
        <is>
          <t>17270</t>
        </is>
      </c>
      <c r="C74" t="n">
        <f>VLOOKUP(data[[#This Row],[Course ID]],courses!A:E,2,FALSE)</f>
        <v>0.0</v>
      </c>
      <c r="D74" t="n">
        <f>VLOOKUP(data[[#This Row],[Course ID]],courses!A:E,3,FALSE)</f>
        <v>0.0</v>
      </c>
      <c r="E74" t="n">
        <f>VLOOKUP(data[[#This Row],[Course ID]],courses!A:E,4,FALSE)</f>
        <v>0.0</v>
      </c>
      <c r="F74" t="n">
        <f>VLOOKUP(data[[#This Row],[Course ID]],courses!A:E,5,FALSE)</f>
        <v>0.0</v>
      </c>
      <c r="G74" t="inlineStr">
        <is>
          <t>4269667</t>
        </is>
      </c>
      <c r="H74" t="inlineStr">
        <is>
          <t>EngageAlternativeFormat</t>
        </is>
      </c>
      <c r="I74" t="n">
        <v>1.0</v>
      </c>
      <c r="J74" t="n">
        <v>0.0</v>
      </c>
      <c r="K74" t="n">
        <v>0.0</v>
      </c>
      <c r="L74" t="n">
        <v>0.0</v>
      </c>
      <c r="M74" t="n">
        <v>1.611742801E9</v>
      </c>
      <c r="N74" t="inlineStr">
        <is>
          <t>6859</t>
        </is>
      </c>
      <c r="O74" t="inlineStr">
        <is>
          <t>pdf</t>
        </is>
      </c>
      <c r="P74" t="inlineStr">
        <is>
          <t/>
        </is>
      </c>
      <c r="Q74" t="inlineStr">
        <is>
          <t/>
        </is>
      </c>
      <c r="R74" t="inlineStr">
        <is>
          <t/>
        </is>
      </c>
      <c r="S74" t="inlineStr">
        <is>
          <t/>
        </is>
      </c>
      <c r="T74" t="n">
        <v>44221.0</v>
      </c>
      <c r="U74" t="n">
        <v>1.0</v>
      </c>
      <c r="V74" t="n">
        <v>0.0</v>
      </c>
    </row>
    <row r="75">
      <c r="A75" t="n">
        <v>4.65007011E8</v>
      </c>
      <c r="B75" t="inlineStr">
        <is>
          <t>31513</t>
        </is>
      </c>
      <c r="C75" t="n">
        <f>VLOOKUP(data[[#This Row],[Course ID]],courses!A:E,2,FALSE)</f>
        <v>0.0</v>
      </c>
      <c r="D75" t="n">
        <f>VLOOKUP(data[[#This Row],[Course ID]],courses!A:E,3,FALSE)</f>
        <v>0.0</v>
      </c>
      <c r="E75" t="n">
        <f>VLOOKUP(data[[#This Row],[Course ID]],courses!A:E,4,FALSE)</f>
        <v>0.0</v>
      </c>
      <c r="F75" t="n">
        <f>VLOOKUP(data[[#This Row],[Course ID]],courses!A:E,5,FALSE)</f>
        <v>0.0</v>
      </c>
      <c r="G75" t="inlineStr">
        <is>
          <t>4243150</t>
        </is>
      </c>
      <c r="H75" t="inlineStr">
        <is>
          <t>EngageAlternativeFormat</t>
        </is>
      </c>
      <c r="I75" t="n">
        <v>1.0</v>
      </c>
      <c r="J75" t="n">
        <v>0.0</v>
      </c>
      <c r="K75" t="n">
        <v>0.0</v>
      </c>
      <c r="L75" t="n">
        <v>0.0</v>
      </c>
      <c r="M75" t="n">
        <v>1.611743058E9</v>
      </c>
      <c r="N75" t="inlineStr">
        <is>
          <t>6859</t>
        </is>
      </c>
      <c r="O75" t="inlineStr">
        <is>
          <t>pdf</t>
        </is>
      </c>
      <c r="P75" t="inlineStr">
        <is>
          <t/>
        </is>
      </c>
      <c r="Q75" t="inlineStr">
        <is>
          <t/>
        </is>
      </c>
      <c r="R75" t="inlineStr">
        <is>
          <t/>
        </is>
      </c>
      <c r="S75" t="inlineStr">
        <is>
          <t/>
        </is>
      </c>
      <c r="T75" t="n">
        <v>44221.0</v>
      </c>
      <c r="U75" t="n">
        <v>1.0</v>
      </c>
      <c r="V75" t="n">
        <v>0.0</v>
      </c>
    </row>
    <row r="76">
      <c r="A76" t="n">
        <v>-7.5863372E7</v>
      </c>
      <c r="B76" t="inlineStr">
        <is>
          <t>17270</t>
        </is>
      </c>
      <c r="C76" t="n">
        <f>VLOOKUP(data[[#This Row],[Course ID]],courses!A:E,2,FALSE)</f>
        <v>0.0</v>
      </c>
      <c r="D76" t="n">
        <f>VLOOKUP(data[[#This Row],[Course ID]],courses!A:E,3,FALSE)</f>
        <v>0.0</v>
      </c>
      <c r="E76" t="n">
        <f>VLOOKUP(data[[#This Row],[Course ID]],courses!A:E,4,FALSE)</f>
        <v>0.0</v>
      </c>
      <c r="F76" t="n">
        <f>VLOOKUP(data[[#This Row],[Course ID]],courses!A:E,5,FALSE)</f>
        <v>0.0</v>
      </c>
      <c r="G76" t="inlineStr">
        <is>
          <t>4269667</t>
        </is>
      </c>
      <c r="H76" t="inlineStr">
        <is>
          <t>EngageAlternativeFormat</t>
        </is>
      </c>
      <c r="I76" t="n">
        <v>1.0</v>
      </c>
      <c r="J76" t="n">
        <v>0.0</v>
      </c>
      <c r="K76" t="n">
        <v>0.0</v>
      </c>
      <c r="L76" t="n">
        <v>0.0</v>
      </c>
      <c r="M76" t="n">
        <v>1.611744233E9</v>
      </c>
      <c r="N76" t="inlineStr">
        <is>
          <t>6859</t>
        </is>
      </c>
      <c r="O76" t="inlineStr">
        <is>
          <t>pdf</t>
        </is>
      </c>
      <c r="P76" t="inlineStr">
        <is>
          <t/>
        </is>
      </c>
      <c r="Q76" t="inlineStr">
        <is>
          <t/>
        </is>
      </c>
      <c r="R76" t="inlineStr">
        <is>
          <t/>
        </is>
      </c>
      <c r="S76" t="inlineStr">
        <is>
          <t/>
        </is>
      </c>
      <c r="T76" t="n">
        <v>44221.0</v>
      </c>
      <c r="U76" t="n">
        <v>1.0</v>
      </c>
      <c r="V76" t="n">
        <v>0.0</v>
      </c>
    </row>
    <row r="77">
      <c r="A77" t="n">
        <v>-9.87467088E8</v>
      </c>
      <c r="B77" t="inlineStr">
        <is>
          <t>31513</t>
        </is>
      </c>
      <c r="C77" t="n">
        <f>VLOOKUP(data[[#This Row],[Course ID]],courses!A:E,2,FALSE)</f>
        <v>0.0</v>
      </c>
      <c r="D77" t="n">
        <f>VLOOKUP(data[[#This Row],[Course ID]],courses!A:E,3,FALSE)</f>
        <v>0.0</v>
      </c>
      <c r="E77" t="n">
        <f>VLOOKUP(data[[#This Row],[Course ID]],courses!A:E,4,FALSE)</f>
        <v>0.0</v>
      </c>
      <c r="F77" t="n">
        <f>VLOOKUP(data[[#This Row],[Course ID]],courses!A:E,5,FALSE)</f>
        <v>0.0</v>
      </c>
      <c r="G77" t="inlineStr">
        <is>
          <t>4243150</t>
        </is>
      </c>
      <c r="H77" t="inlineStr">
        <is>
          <t>EngageAlternativeFormat</t>
        </is>
      </c>
      <c r="I77" t="n">
        <v>1.0</v>
      </c>
      <c r="J77" t="n">
        <v>0.0</v>
      </c>
      <c r="K77" t="n">
        <v>0.0</v>
      </c>
      <c r="L77" t="n">
        <v>0.0</v>
      </c>
      <c r="M77" t="n">
        <v>1.611747098E9</v>
      </c>
      <c r="N77" t="inlineStr">
        <is>
          <t>6859</t>
        </is>
      </c>
      <c r="O77" t="inlineStr">
        <is>
          <t>pdf</t>
        </is>
      </c>
      <c r="P77" t="inlineStr">
        <is>
          <t/>
        </is>
      </c>
      <c r="Q77" t="inlineStr">
        <is>
          <t/>
        </is>
      </c>
      <c r="R77" t="inlineStr">
        <is>
          <t/>
        </is>
      </c>
      <c r="S77" t="inlineStr">
        <is>
          <t/>
        </is>
      </c>
      <c r="T77" t="n">
        <v>44221.0</v>
      </c>
      <c r="U77" t="n">
        <v>1.0</v>
      </c>
      <c r="V77" t="n">
        <v>0.0</v>
      </c>
    </row>
    <row r="78">
      <c r="A78" t="n">
        <v>-9.39984761E8</v>
      </c>
      <c r="B78" t="inlineStr">
        <is>
          <t>31513</t>
        </is>
      </c>
      <c r="C78" t="n">
        <f>VLOOKUP(data[[#This Row],[Course ID]],courses!A:E,2,FALSE)</f>
        <v>0.0</v>
      </c>
      <c r="D78" t="n">
        <f>VLOOKUP(data[[#This Row],[Course ID]],courses!A:E,3,FALSE)</f>
        <v>0.0</v>
      </c>
      <c r="E78" t="n">
        <f>VLOOKUP(data[[#This Row],[Course ID]],courses!A:E,4,FALSE)</f>
        <v>0.0</v>
      </c>
      <c r="F78" t="n">
        <f>VLOOKUP(data[[#This Row],[Course ID]],courses!A:E,5,FALSE)</f>
        <v>0.0</v>
      </c>
      <c r="G78" t="inlineStr">
        <is>
          <t>4243150</t>
        </is>
      </c>
      <c r="H78" t="inlineStr">
        <is>
          <t>EngageAlternativeFormat</t>
        </is>
      </c>
      <c r="I78" t="n">
        <v>1.0</v>
      </c>
      <c r="J78" t="n">
        <v>0.0</v>
      </c>
      <c r="K78" t="n">
        <v>0.0</v>
      </c>
      <c r="L78" t="n">
        <v>0.0</v>
      </c>
      <c r="M78" t="n">
        <v>1.61174713E9</v>
      </c>
      <c r="N78" t="inlineStr">
        <is>
          <t>6859</t>
        </is>
      </c>
      <c r="O78" t="inlineStr">
        <is>
          <t>pdf</t>
        </is>
      </c>
      <c r="P78" t="inlineStr">
        <is>
          <t/>
        </is>
      </c>
      <c r="Q78" t="inlineStr">
        <is>
          <t/>
        </is>
      </c>
      <c r="R78" t="inlineStr">
        <is>
          <t/>
        </is>
      </c>
      <c r="S78" t="inlineStr">
        <is>
          <t/>
        </is>
      </c>
      <c r="T78" t="n">
        <v>44221.0</v>
      </c>
      <c r="U78" t="n">
        <v>1.0</v>
      </c>
      <c r="V78" t="n">
        <v>0.0</v>
      </c>
    </row>
    <row r="79">
      <c r="A79" t="n">
        <v>4.81116247E8</v>
      </c>
      <c r="B79" t="inlineStr">
        <is>
          <t>60</t>
        </is>
      </c>
      <c r="C79" t="n">
        <f>VLOOKUP(data[[#This Row],[Course ID]],courses!A:E,2,FALSE)</f>
        <v>0.0</v>
      </c>
      <c r="D79" t="n">
        <f>VLOOKUP(data[[#This Row],[Course ID]],courses!A:E,3,FALSE)</f>
        <v>0.0</v>
      </c>
      <c r="E79" t="n">
        <f>VLOOKUP(data[[#This Row],[Course ID]],courses!A:E,4,FALSE)</f>
        <v>0.0</v>
      </c>
      <c r="F79" t="n">
        <f>VLOOKUP(data[[#This Row],[Course ID]],courses!A:E,5,FALSE)</f>
        <v>0.0</v>
      </c>
      <c r="G79" t="inlineStr">
        <is>
          <t>4154113</t>
        </is>
      </c>
      <c r="H79" t="inlineStr">
        <is>
          <t>EngageAlternativeFormat</t>
        </is>
      </c>
      <c r="I79" t="n">
        <v>1.0</v>
      </c>
      <c r="J79" t="n">
        <v>0.0</v>
      </c>
      <c r="K79" t="n">
        <v>0.0</v>
      </c>
      <c r="L79" t="n">
        <v>0.0</v>
      </c>
      <c r="M79" t="n">
        <v>1.611747972E9</v>
      </c>
      <c r="N79" t="inlineStr">
        <is>
          <t>6859</t>
        </is>
      </c>
      <c r="O79" t="inlineStr">
        <is>
          <t>pdf</t>
        </is>
      </c>
      <c r="P79" t="inlineStr">
        <is>
          <t/>
        </is>
      </c>
      <c r="Q79" t="inlineStr">
        <is>
          <t/>
        </is>
      </c>
      <c r="R79" t="inlineStr">
        <is>
          <t/>
        </is>
      </c>
      <c r="S79" t="inlineStr">
        <is>
          <t/>
        </is>
      </c>
      <c r="T79" t="n">
        <v>44221.0</v>
      </c>
      <c r="U79" t="n">
        <v>1.0</v>
      </c>
      <c r="V79" t="n">
        <v>0.0</v>
      </c>
    </row>
    <row r="80">
      <c r="A80" t="n">
        <v>-6.82285263E8</v>
      </c>
      <c r="B80" t="inlineStr">
        <is>
          <t>60</t>
        </is>
      </c>
      <c r="C80" t="n">
        <f>VLOOKUP(data[[#This Row],[Course ID]],courses!A:E,2,FALSE)</f>
        <v>0.0</v>
      </c>
      <c r="D80" t="n">
        <f>VLOOKUP(data[[#This Row],[Course ID]],courses!A:E,3,FALSE)</f>
        <v>0.0</v>
      </c>
      <c r="E80" t="n">
        <f>VLOOKUP(data[[#This Row],[Course ID]],courses!A:E,4,FALSE)</f>
        <v>0.0</v>
      </c>
      <c r="F80" t="n">
        <f>VLOOKUP(data[[#This Row],[Course ID]],courses!A:E,5,FALSE)</f>
        <v>0.0</v>
      </c>
      <c r="G80" t="inlineStr">
        <is>
          <t>4154113</t>
        </is>
      </c>
      <c r="H80" t="inlineStr">
        <is>
          <t>BeginDownloadAlternativeFormats</t>
        </is>
      </c>
      <c r="I80" t="n">
        <v>0.0</v>
      </c>
      <c r="J80" t="n">
        <v>1.0</v>
      </c>
      <c r="K80" t="n">
        <v>0.0</v>
      </c>
      <c r="L80" t="n">
        <v>0.0</v>
      </c>
      <c r="M80" t="n">
        <v>1.611747978E9</v>
      </c>
      <c r="N80" t="inlineStr">
        <is>
          <t>6859</t>
        </is>
      </c>
      <c r="O80" t="inlineStr">
        <is>
          <t>pdf</t>
        </is>
      </c>
      <c r="P80" t="inlineStr">
        <is>
          <t>Html</t>
        </is>
      </c>
      <c r="Q80" t="inlineStr">
        <is>
          <t/>
        </is>
      </c>
      <c r="R80" t="inlineStr">
        <is>
          <t/>
        </is>
      </c>
      <c r="S80" t="inlineStr">
        <is>
          <t/>
        </is>
      </c>
      <c r="T80" t="n">
        <v>44221.0</v>
      </c>
      <c r="U80" t="n">
        <v>1.0</v>
      </c>
      <c r="V80" t="n">
        <v>0.0</v>
      </c>
    </row>
    <row r="81">
      <c r="A81" t="n">
        <v>1.641459852E9</v>
      </c>
      <c r="B81" t="inlineStr">
        <is>
          <t>31513</t>
        </is>
      </c>
      <c r="C81" t="n">
        <f>VLOOKUP(data[[#This Row],[Course ID]],courses!A:E,2,FALSE)</f>
        <v>0.0</v>
      </c>
      <c r="D81" t="n">
        <f>VLOOKUP(data[[#This Row],[Course ID]],courses!A:E,3,FALSE)</f>
        <v>0.0</v>
      </c>
      <c r="E81" t="n">
        <f>VLOOKUP(data[[#This Row],[Course ID]],courses!A:E,4,FALSE)</f>
        <v>0.0</v>
      </c>
      <c r="F81" t="n">
        <f>VLOOKUP(data[[#This Row],[Course ID]],courses!A:E,5,FALSE)</f>
        <v>0.0</v>
      </c>
      <c r="G81" t="inlineStr">
        <is>
          <t>4243150</t>
        </is>
      </c>
      <c r="H81" t="inlineStr">
        <is>
          <t>EngageAlternativeFormat</t>
        </is>
      </c>
      <c r="I81" t="n">
        <v>1.0</v>
      </c>
      <c r="J81" t="n">
        <v>0.0</v>
      </c>
      <c r="K81" t="n">
        <v>0.0</v>
      </c>
      <c r="L81" t="n">
        <v>0.0</v>
      </c>
      <c r="M81" t="n">
        <v>1.611748644E9</v>
      </c>
      <c r="N81" t="inlineStr">
        <is>
          <t>6859</t>
        </is>
      </c>
      <c r="O81" t="inlineStr">
        <is>
          <t>pdf</t>
        </is>
      </c>
      <c r="P81" t="inlineStr">
        <is>
          <t/>
        </is>
      </c>
      <c r="Q81" t="inlineStr">
        <is>
          <t/>
        </is>
      </c>
      <c r="R81" t="inlineStr">
        <is>
          <t/>
        </is>
      </c>
      <c r="S81" t="inlineStr">
        <is>
          <t/>
        </is>
      </c>
      <c r="T81" t="n">
        <v>44221.0</v>
      </c>
      <c r="U81" t="n">
        <v>1.0</v>
      </c>
      <c r="V81" t="n">
        <v>0.0</v>
      </c>
    </row>
    <row r="82">
      <c r="A82" t="n">
        <v>3.56675741E8</v>
      </c>
      <c r="B82" t="inlineStr">
        <is>
          <t>31513</t>
        </is>
      </c>
      <c r="C82" t="n">
        <f>VLOOKUP(data[[#This Row],[Course ID]],courses!A:E,2,FALSE)</f>
        <v>0.0</v>
      </c>
      <c r="D82" t="n">
        <f>VLOOKUP(data[[#This Row],[Course ID]],courses!A:E,3,FALSE)</f>
        <v>0.0</v>
      </c>
      <c r="E82" t="n">
        <f>VLOOKUP(data[[#This Row],[Course ID]],courses!A:E,4,FALSE)</f>
        <v>0.0</v>
      </c>
      <c r="F82" t="n">
        <f>VLOOKUP(data[[#This Row],[Course ID]],courses!A:E,5,FALSE)</f>
        <v>0.0</v>
      </c>
      <c r="G82" t="inlineStr">
        <is>
          <t>4243150</t>
        </is>
      </c>
      <c r="H82" t="inlineStr">
        <is>
          <t>EngageAlternativeFormat</t>
        </is>
      </c>
      <c r="I82" t="n">
        <v>1.0</v>
      </c>
      <c r="J82" t="n">
        <v>0.0</v>
      </c>
      <c r="K82" t="n">
        <v>0.0</v>
      </c>
      <c r="L82" t="n">
        <v>0.0</v>
      </c>
      <c r="M82" t="n">
        <v>1.611751113E9</v>
      </c>
      <c r="N82" t="inlineStr">
        <is>
          <t>6859</t>
        </is>
      </c>
      <c r="O82" t="inlineStr">
        <is>
          <t>pdf</t>
        </is>
      </c>
      <c r="P82" t="inlineStr">
        <is>
          <t/>
        </is>
      </c>
      <c r="Q82" t="inlineStr">
        <is>
          <t/>
        </is>
      </c>
      <c r="R82" t="inlineStr">
        <is>
          <t/>
        </is>
      </c>
      <c r="S82" t="inlineStr">
        <is>
          <t/>
        </is>
      </c>
      <c r="T82" t="n">
        <v>44221.0</v>
      </c>
      <c r="U82" t="n">
        <v>1.0</v>
      </c>
      <c r="V82" t="n">
        <v>0.0</v>
      </c>
    </row>
    <row r="83">
      <c r="A83" t="n">
        <v>-1.458334945E9</v>
      </c>
      <c r="B83" t="inlineStr">
        <is>
          <t>31513</t>
        </is>
      </c>
      <c r="C83" t="n">
        <f>VLOOKUP(data[[#This Row],[Course ID]],courses!A:E,2,FALSE)</f>
        <v>0.0</v>
      </c>
      <c r="D83" t="n">
        <f>VLOOKUP(data[[#This Row],[Course ID]],courses!A:E,3,FALSE)</f>
        <v>0.0</v>
      </c>
      <c r="E83" t="n">
        <f>VLOOKUP(data[[#This Row],[Course ID]],courses!A:E,4,FALSE)</f>
        <v>0.0</v>
      </c>
      <c r="F83" t="n">
        <f>VLOOKUP(data[[#This Row],[Course ID]],courses!A:E,5,FALSE)</f>
        <v>0.0</v>
      </c>
      <c r="G83" t="inlineStr">
        <is>
          <t>4243150</t>
        </is>
      </c>
      <c r="H83" t="inlineStr">
        <is>
          <t>EngageAlternativeFormat</t>
        </is>
      </c>
      <c r="I83" t="n">
        <v>1.0</v>
      </c>
      <c r="J83" t="n">
        <v>0.0</v>
      </c>
      <c r="K83" t="n">
        <v>0.0</v>
      </c>
      <c r="L83" t="n">
        <v>0.0</v>
      </c>
      <c r="M83" t="n">
        <v>1.611751121E9</v>
      </c>
      <c r="N83" t="inlineStr">
        <is>
          <t>6859</t>
        </is>
      </c>
      <c r="O83" t="inlineStr">
        <is>
          <t>pdf</t>
        </is>
      </c>
      <c r="P83" t="inlineStr">
        <is>
          <t/>
        </is>
      </c>
      <c r="Q83" t="inlineStr">
        <is>
          <t/>
        </is>
      </c>
      <c r="R83" t="inlineStr">
        <is>
          <t/>
        </is>
      </c>
      <c r="S83" t="inlineStr">
        <is>
          <t/>
        </is>
      </c>
      <c r="T83" t="n">
        <v>44221.0</v>
      </c>
      <c r="U83" t="n">
        <v>1.0</v>
      </c>
      <c r="V83" t="n">
        <v>0.0</v>
      </c>
    </row>
    <row r="84">
      <c r="A84" t="n">
        <v>2.68536793E8</v>
      </c>
      <c r="B84" t="inlineStr">
        <is>
          <t>74</t>
        </is>
      </c>
      <c r="C84" t="n">
        <f>VLOOKUP(data[[#This Row],[Course ID]],courses!A:E,2,FALSE)</f>
        <v>0.0</v>
      </c>
      <c r="D84" t="n">
        <f>VLOOKUP(data[[#This Row],[Course ID]],courses!A:E,3,FALSE)</f>
        <v>0.0</v>
      </c>
      <c r="E84" t="n">
        <f>VLOOKUP(data[[#This Row],[Course ID]],courses!A:E,4,FALSE)</f>
        <v>0.0</v>
      </c>
      <c r="F84" t="n">
        <f>VLOOKUP(data[[#This Row],[Course ID]],courses!A:E,5,FALSE)</f>
        <v>0.0</v>
      </c>
      <c r="G84" t="inlineStr">
        <is>
          <t>4240606</t>
        </is>
      </c>
      <c r="H84" t="inlineStr">
        <is>
          <t>EngageAlternativeFormat</t>
        </is>
      </c>
      <c r="I84" t="n">
        <v>1.0</v>
      </c>
      <c r="J84" t="n">
        <v>0.0</v>
      </c>
      <c r="K84" t="n">
        <v>0.0</v>
      </c>
      <c r="L84" t="n">
        <v>0.0</v>
      </c>
      <c r="M84" t="n">
        <v>1.611751294E9</v>
      </c>
      <c r="N84" t="inlineStr">
        <is>
          <t>6859</t>
        </is>
      </c>
      <c r="O84" t="inlineStr">
        <is>
          <t>pdf</t>
        </is>
      </c>
      <c r="P84" t="inlineStr">
        <is>
          <t/>
        </is>
      </c>
      <c r="Q84" t="inlineStr">
        <is>
          <t/>
        </is>
      </c>
      <c r="R84" t="inlineStr">
        <is>
          <t/>
        </is>
      </c>
      <c r="S84" t="inlineStr">
        <is>
          <t/>
        </is>
      </c>
      <c r="T84" t="n">
        <v>44221.0</v>
      </c>
      <c r="U84" t="n">
        <v>1.0</v>
      </c>
      <c r="V84" t="n">
        <v>0.0</v>
      </c>
    </row>
    <row r="85">
      <c r="A85" t="n">
        <v>-1.309044889E9</v>
      </c>
      <c r="B85" t="inlineStr">
        <is>
          <t>31513</t>
        </is>
      </c>
      <c r="C85" t="n">
        <f>VLOOKUP(data[[#This Row],[Course ID]],courses!A:E,2,FALSE)</f>
        <v>0.0</v>
      </c>
      <c r="D85" t="n">
        <f>VLOOKUP(data[[#This Row],[Course ID]],courses!A:E,3,FALSE)</f>
        <v>0.0</v>
      </c>
      <c r="E85" t="n">
        <f>VLOOKUP(data[[#This Row],[Course ID]],courses!A:E,4,FALSE)</f>
        <v>0.0</v>
      </c>
      <c r="F85" t="n">
        <f>VLOOKUP(data[[#This Row],[Course ID]],courses!A:E,5,FALSE)</f>
        <v>0.0</v>
      </c>
      <c r="G85" t="inlineStr">
        <is>
          <t>4243150</t>
        </is>
      </c>
      <c r="H85" t="inlineStr">
        <is>
          <t>EngageAlternativeFormat</t>
        </is>
      </c>
      <c r="I85" t="n">
        <v>1.0</v>
      </c>
      <c r="J85" t="n">
        <v>0.0</v>
      </c>
      <c r="K85" t="n">
        <v>0.0</v>
      </c>
      <c r="L85" t="n">
        <v>0.0</v>
      </c>
      <c r="M85" t="n">
        <v>1.611752039E9</v>
      </c>
      <c r="N85" t="inlineStr">
        <is>
          <t>6859</t>
        </is>
      </c>
      <c r="O85" t="inlineStr">
        <is>
          <t>pdf</t>
        </is>
      </c>
      <c r="P85" t="inlineStr">
        <is>
          <t/>
        </is>
      </c>
      <c r="Q85" t="inlineStr">
        <is>
          <t/>
        </is>
      </c>
      <c r="R85" t="inlineStr">
        <is>
          <t/>
        </is>
      </c>
      <c r="S85" t="inlineStr">
        <is>
          <t/>
        </is>
      </c>
      <c r="T85" t="n">
        <v>44221.0</v>
      </c>
      <c r="U85" t="n">
        <v>1.0</v>
      </c>
      <c r="V85" t="n">
        <v>0.0</v>
      </c>
    </row>
    <row r="86">
      <c r="A86" t="n">
        <v>5.27693817E8</v>
      </c>
      <c r="B86" t="inlineStr">
        <is>
          <t>125</t>
        </is>
      </c>
      <c r="C86" t="n">
        <f>VLOOKUP(data[[#This Row],[Course ID]],courses!A:E,2,FALSE)</f>
        <v>0.0</v>
      </c>
      <c r="D86" t="n">
        <f>VLOOKUP(data[[#This Row],[Course ID]],courses!A:E,3,FALSE)</f>
        <v>0.0</v>
      </c>
      <c r="E86" t="n">
        <f>VLOOKUP(data[[#This Row],[Course ID]],courses!A:E,4,FALSE)</f>
        <v>0.0</v>
      </c>
      <c r="F86" t="n">
        <f>VLOOKUP(data[[#This Row],[Course ID]],courses!A:E,5,FALSE)</f>
        <v>0.0</v>
      </c>
      <c r="G86" t="inlineStr">
        <is>
          <t>1555334</t>
        </is>
      </c>
      <c r="H86" t="inlineStr">
        <is>
          <t>EngageAlternativeFormat</t>
        </is>
      </c>
      <c r="I86" t="n">
        <v>1.0</v>
      </c>
      <c r="J86" t="n">
        <v>0.0</v>
      </c>
      <c r="K86" t="n">
        <v>0.0</v>
      </c>
      <c r="L86" t="n">
        <v>0.0</v>
      </c>
      <c r="M86" t="n">
        <v>1.611754097E9</v>
      </c>
      <c r="N86" t="inlineStr">
        <is>
          <t>6859</t>
        </is>
      </c>
      <c r="O86" t="inlineStr">
        <is>
          <t>document</t>
        </is>
      </c>
      <c r="P86" t="inlineStr">
        <is>
          <t/>
        </is>
      </c>
      <c r="Q86" t="inlineStr">
        <is>
          <t/>
        </is>
      </c>
      <c r="R86" t="inlineStr">
        <is>
          <t/>
        </is>
      </c>
      <c r="S86" t="inlineStr">
        <is>
          <t/>
        </is>
      </c>
      <c r="T86" t="n">
        <v>44221.0</v>
      </c>
      <c r="U86" t="n">
        <v>1.0</v>
      </c>
      <c r="V86" t="n">
        <v>0.0</v>
      </c>
    </row>
    <row r="87">
      <c r="A87" t="n">
        <v>1.056370265E9</v>
      </c>
      <c r="B87" t="inlineStr">
        <is>
          <t>17270</t>
        </is>
      </c>
      <c r="C87" t="n">
        <f>VLOOKUP(data[[#This Row],[Course ID]],courses!A:E,2,FALSE)</f>
        <v>0.0</v>
      </c>
      <c r="D87" t="n">
        <f>VLOOKUP(data[[#This Row],[Course ID]],courses!A:E,3,FALSE)</f>
        <v>0.0</v>
      </c>
      <c r="E87" t="n">
        <f>VLOOKUP(data[[#This Row],[Course ID]],courses!A:E,4,FALSE)</f>
        <v>0.0</v>
      </c>
      <c r="F87" t="n">
        <f>VLOOKUP(data[[#This Row],[Course ID]],courses!A:E,5,FALSE)</f>
        <v>0.0</v>
      </c>
      <c r="G87" t="inlineStr">
        <is>
          <t>4198067</t>
        </is>
      </c>
      <c r="H87" t="inlineStr">
        <is>
          <t>EngageAlternativeFormat</t>
        </is>
      </c>
      <c r="I87" t="n">
        <v>1.0</v>
      </c>
      <c r="J87" t="n">
        <v>0.0</v>
      </c>
      <c r="K87" t="n">
        <v>0.0</v>
      </c>
      <c r="L87" t="n">
        <v>0.0</v>
      </c>
      <c r="M87" t="n">
        <v>1.61175413E9</v>
      </c>
      <c r="N87" t="inlineStr">
        <is>
          <t>6859</t>
        </is>
      </c>
      <c r="O87" t="inlineStr">
        <is>
          <t>pdf</t>
        </is>
      </c>
      <c r="P87" t="inlineStr">
        <is>
          <t/>
        </is>
      </c>
      <c r="Q87" t="inlineStr">
        <is>
          <t/>
        </is>
      </c>
      <c r="R87" t="inlineStr">
        <is>
          <t/>
        </is>
      </c>
      <c r="S87" t="inlineStr">
        <is>
          <t/>
        </is>
      </c>
      <c r="T87" t="n">
        <v>44221.0</v>
      </c>
      <c r="U87" t="n">
        <v>1.0</v>
      </c>
      <c r="V87" t="n">
        <v>0.0</v>
      </c>
    </row>
    <row r="88">
      <c r="A88" t="n">
        <v>5.77448893E8</v>
      </c>
      <c r="B88" t="inlineStr">
        <is>
          <t>17270</t>
        </is>
      </c>
      <c r="C88" t="n">
        <f>VLOOKUP(data[[#This Row],[Course ID]],courses!A:E,2,FALSE)</f>
        <v>0.0</v>
      </c>
      <c r="D88" t="n">
        <f>VLOOKUP(data[[#This Row],[Course ID]],courses!A:E,3,FALSE)</f>
        <v>0.0</v>
      </c>
      <c r="E88" t="n">
        <f>VLOOKUP(data[[#This Row],[Course ID]],courses!A:E,4,FALSE)</f>
        <v>0.0</v>
      </c>
      <c r="F88" t="n">
        <f>VLOOKUP(data[[#This Row],[Course ID]],courses!A:E,5,FALSE)</f>
        <v>0.0</v>
      </c>
      <c r="G88" t="inlineStr">
        <is>
          <t>4198067</t>
        </is>
      </c>
      <c r="H88" t="inlineStr">
        <is>
          <t>BeginDownloadAlternativeFormats</t>
        </is>
      </c>
      <c r="I88" t="n">
        <v>0.0</v>
      </c>
      <c r="J88" t="n">
        <v>1.0</v>
      </c>
      <c r="K88" t="n">
        <v>0.0</v>
      </c>
      <c r="L88" t="n">
        <v>0.0</v>
      </c>
      <c r="M88" t="n">
        <v>1.611754139E9</v>
      </c>
      <c r="N88" t="inlineStr">
        <is>
          <t>6859</t>
        </is>
      </c>
      <c r="O88" t="inlineStr">
        <is>
          <t>pdf</t>
        </is>
      </c>
      <c r="P88" t="inlineStr">
        <is>
          <t>Html</t>
        </is>
      </c>
      <c r="Q88" t="inlineStr">
        <is>
          <t/>
        </is>
      </c>
      <c r="R88" t="inlineStr">
        <is>
          <t/>
        </is>
      </c>
      <c r="S88" t="inlineStr">
        <is>
          <t/>
        </is>
      </c>
      <c r="T88" t="n">
        <v>44221.0</v>
      </c>
      <c r="U88" t="n">
        <v>1.0</v>
      </c>
      <c r="V88" t="n">
        <v>0.0</v>
      </c>
    </row>
    <row r="89">
      <c r="A89" t="n">
        <v>1.852618721E9</v>
      </c>
      <c r="B89" t="inlineStr">
        <is>
          <t>31513</t>
        </is>
      </c>
      <c r="C89" t="n">
        <f>VLOOKUP(data[[#This Row],[Course ID]],courses!A:E,2,FALSE)</f>
        <v>0.0</v>
      </c>
      <c r="D89" t="n">
        <f>VLOOKUP(data[[#This Row],[Course ID]],courses!A:E,3,FALSE)</f>
        <v>0.0</v>
      </c>
      <c r="E89" t="n">
        <f>VLOOKUP(data[[#This Row],[Course ID]],courses!A:E,4,FALSE)</f>
        <v>0.0</v>
      </c>
      <c r="F89" t="n">
        <f>VLOOKUP(data[[#This Row],[Course ID]],courses!A:E,5,FALSE)</f>
        <v>0.0</v>
      </c>
      <c r="G89" t="inlineStr">
        <is>
          <t>4243150</t>
        </is>
      </c>
      <c r="H89" t="inlineStr">
        <is>
          <t>EngageAlternativeFormat</t>
        </is>
      </c>
      <c r="I89" t="n">
        <v>1.0</v>
      </c>
      <c r="J89" t="n">
        <v>0.0</v>
      </c>
      <c r="K89" t="n">
        <v>0.0</v>
      </c>
      <c r="L89" t="n">
        <v>0.0</v>
      </c>
      <c r="M89" t="n">
        <v>1.611755604E9</v>
      </c>
      <c r="N89" t="inlineStr">
        <is>
          <t>6859</t>
        </is>
      </c>
      <c r="O89" t="inlineStr">
        <is>
          <t>pdf</t>
        </is>
      </c>
      <c r="P89" t="inlineStr">
        <is>
          <t/>
        </is>
      </c>
      <c r="Q89" t="inlineStr">
        <is>
          <t/>
        </is>
      </c>
      <c r="R89" t="inlineStr">
        <is>
          <t/>
        </is>
      </c>
      <c r="S89" t="inlineStr">
        <is>
          <t/>
        </is>
      </c>
      <c r="T89" t="n">
        <v>44221.0</v>
      </c>
      <c r="U89" t="n">
        <v>1.0</v>
      </c>
      <c r="V89" t="n">
        <v>0.0</v>
      </c>
    </row>
    <row r="90">
      <c r="A90" t="n">
        <v>-3.44576643E8</v>
      </c>
      <c r="B90" t="inlineStr">
        <is>
          <t>60</t>
        </is>
      </c>
      <c r="C90" t="n">
        <f>VLOOKUP(data[[#This Row],[Course ID]],courses!A:E,2,FALSE)</f>
        <v>0.0</v>
      </c>
      <c r="D90" t="n">
        <f>VLOOKUP(data[[#This Row],[Course ID]],courses!A:E,3,FALSE)</f>
        <v>0.0</v>
      </c>
      <c r="E90" t="n">
        <f>VLOOKUP(data[[#This Row],[Course ID]],courses!A:E,4,FALSE)</f>
        <v>0.0</v>
      </c>
      <c r="F90" t="n">
        <f>VLOOKUP(data[[#This Row],[Course ID]],courses!A:E,5,FALSE)</f>
        <v>0.0</v>
      </c>
      <c r="G90" t="inlineStr">
        <is>
          <t>4184617</t>
        </is>
      </c>
      <c r="H90" t="inlineStr">
        <is>
          <t>EngageAlternativeFormat</t>
        </is>
      </c>
      <c r="I90" t="n">
        <v>1.0</v>
      </c>
      <c r="J90" t="n">
        <v>0.0</v>
      </c>
      <c r="K90" t="n">
        <v>0.0</v>
      </c>
      <c r="L90" t="n">
        <v>0.0</v>
      </c>
      <c r="M90" t="n">
        <v>1.611756015E9</v>
      </c>
      <c r="N90" t="inlineStr">
        <is>
          <t>6859</t>
        </is>
      </c>
      <c r="O90" t="inlineStr">
        <is>
          <t>pdf</t>
        </is>
      </c>
      <c r="P90" t="inlineStr">
        <is>
          <t/>
        </is>
      </c>
      <c r="Q90" t="inlineStr">
        <is>
          <t/>
        </is>
      </c>
      <c r="R90" t="inlineStr">
        <is>
          <t/>
        </is>
      </c>
      <c r="S90" t="inlineStr">
        <is>
          <t/>
        </is>
      </c>
      <c r="T90" t="n">
        <v>44221.0</v>
      </c>
      <c r="U90" t="n">
        <v>1.0</v>
      </c>
      <c r="V90" t="n">
        <v>0.0</v>
      </c>
    </row>
    <row r="91">
      <c r="A91" t="n">
        <v>1.423447583E9</v>
      </c>
      <c r="B91" t="inlineStr">
        <is>
          <t>26267</t>
        </is>
      </c>
      <c r="C91" t="n">
        <f>VLOOKUP(data[[#This Row],[Course ID]],courses!A:E,2,FALSE)</f>
        <v>0.0</v>
      </c>
      <c r="D91" t="n">
        <f>VLOOKUP(data[[#This Row],[Course ID]],courses!A:E,3,FALSE)</f>
        <v>0.0</v>
      </c>
      <c r="E91" t="n">
        <f>VLOOKUP(data[[#This Row],[Course ID]],courses!A:E,4,FALSE)</f>
        <v>0.0</v>
      </c>
      <c r="F91" t="n">
        <f>VLOOKUP(data[[#This Row],[Course ID]],courses!A:E,5,FALSE)</f>
        <v>0.0</v>
      </c>
      <c r="G91" t="inlineStr">
        <is>
          <t>4269060</t>
        </is>
      </c>
      <c r="H91" t="inlineStr">
        <is>
          <t>EngageAlternativeFormat</t>
        </is>
      </c>
      <c r="I91" t="n">
        <v>1.0</v>
      </c>
      <c r="J91" t="n">
        <v>0.0</v>
      </c>
      <c r="K91" t="n">
        <v>0.0</v>
      </c>
      <c r="L91" t="n">
        <v>0.0</v>
      </c>
      <c r="M91" t="n">
        <v>1.611756262E9</v>
      </c>
      <c r="N91" t="inlineStr">
        <is>
          <t>6859</t>
        </is>
      </c>
      <c r="O91" t="inlineStr">
        <is>
          <t>pdf</t>
        </is>
      </c>
      <c r="P91" t="inlineStr">
        <is>
          <t/>
        </is>
      </c>
      <c r="Q91" t="inlineStr">
        <is>
          <t/>
        </is>
      </c>
      <c r="R91" t="inlineStr">
        <is>
          <t/>
        </is>
      </c>
      <c r="S91" t="inlineStr">
        <is>
          <t/>
        </is>
      </c>
      <c r="T91" t="n">
        <v>44221.0</v>
      </c>
      <c r="U91" t="n">
        <v>1.0</v>
      </c>
      <c r="V91" t="n">
        <v>0.0</v>
      </c>
    </row>
    <row r="92">
      <c r="A92" t="n">
        <v>2.13004038E8</v>
      </c>
      <c r="B92" t="inlineStr">
        <is>
          <t>17270</t>
        </is>
      </c>
      <c r="C92" t="n">
        <f>VLOOKUP(data[[#This Row],[Course ID]],courses!A:E,2,FALSE)</f>
        <v>0.0</v>
      </c>
      <c r="D92" t="n">
        <f>VLOOKUP(data[[#This Row],[Course ID]],courses!A:E,3,FALSE)</f>
        <v>0.0</v>
      </c>
      <c r="E92" t="n">
        <f>VLOOKUP(data[[#This Row],[Course ID]],courses!A:E,4,FALSE)</f>
        <v>0.0</v>
      </c>
      <c r="F92" t="n">
        <f>VLOOKUP(data[[#This Row],[Course ID]],courses!A:E,5,FALSE)</f>
        <v>0.0</v>
      </c>
      <c r="G92" t="inlineStr">
        <is>
          <t>4198067</t>
        </is>
      </c>
      <c r="H92" t="inlineStr">
        <is>
          <t>EngageAlternativeFormat</t>
        </is>
      </c>
      <c r="I92" t="n">
        <v>1.0</v>
      </c>
      <c r="J92" t="n">
        <v>0.0</v>
      </c>
      <c r="K92" t="n">
        <v>0.0</v>
      </c>
      <c r="L92" t="n">
        <v>0.0</v>
      </c>
      <c r="M92" t="n">
        <v>1.611757244E9</v>
      </c>
      <c r="N92" t="inlineStr">
        <is>
          <t>6859</t>
        </is>
      </c>
      <c r="O92" t="inlineStr">
        <is>
          <t>pdf</t>
        </is>
      </c>
      <c r="P92" t="inlineStr">
        <is>
          <t/>
        </is>
      </c>
      <c r="Q92" t="inlineStr">
        <is>
          <t/>
        </is>
      </c>
      <c r="R92" t="inlineStr">
        <is>
          <t/>
        </is>
      </c>
      <c r="S92" t="inlineStr">
        <is>
          <t/>
        </is>
      </c>
      <c r="T92" t="n">
        <v>44221.0</v>
      </c>
      <c r="U92" t="n">
        <v>1.0</v>
      </c>
      <c r="V92" t="n">
        <v>0.0</v>
      </c>
    </row>
    <row r="93">
      <c r="A93" t="n">
        <v>3.60075689E8</v>
      </c>
      <c r="B93" t="inlineStr">
        <is>
          <t>17270</t>
        </is>
      </c>
      <c r="C93" t="n">
        <f>VLOOKUP(data[[#This Row],[Course ID]],courses!A:E,2,FALSE)</f>
        <v>0.0</v>
      </c>
      <c r="D93" t="n">
        <f>VLOOKUP(data[[#This Row],[Course ID]],courses!A:E,3,FALSE)</f>
        <v>0.0</v>
      </c>
      <c r="E93" t="n">
        <f>VLOOKUP(data[[#This Row],[Course ID]],courses!A:E,4,FALSE)</f>
        <v>0.0</v>
      </c>
      <c r="F93" t="n">
        <f>VLOOKUP(data[[#This Row],[Course ID]],courses!A:E,5,FALSE)</f>
        <v>0.0</v>
      </c>
      <c r="G93" t="inlineStr">
        <is>
          <t>4116299</t>
        </is>
      </c>
      <c r="H93" t="inlineStr">
        <is>
          <t>EngageAlternativeFormat</t>
        </is>
      </c>
      <c r="I93" t="n">
        <v>1.0</v>
      </c>
      <c r="J93" t="n">
        <v>0.0</v>
      </c>
      <c r="K93" t="n">
        <v>0.0</v>
      </c>
      <c r="L93" t="n">
        <v>0.0</v>
      </c>
      <c r="M93" t="n">
        <v>1.61175738E9</v>
      </c>
      <c r="N93" t="inlineStr">
        <is>
          <t>6859</t>
        </is>
      </c>
      <c r="O93" t="inlineStr">
        <is>
          <t>pdf</t>
        </is>
      </c>
      <c r="P93" t="inlineStr">
        <is>
          <t/>
        </is>
      </c>
      <c r="Q93" t="inlineStr">
        <is>
          <t/>
        </is>
      </c>
      <c r="R93" t="inlineStr">
        <is>
          <t/>
        </is>
      </c>
      <c r="S93" t="inlineStr">
        <is>
          <t/>
        </is>
      </c>
      <c r="T93" t="n">
        <v>44221.0</v>
      </c>
      <c r="U93" t="n">
        <v>1.0</v>
      </c>
      <c r="V93" t="n">
        <v>0.0</v>
      </c>
    </row>
    <row r="94">
      <c r="A94" t="n">
        <v>1.298286599E9</v>
      </c>
      <c r="B94" t="inlineStr">
        <is>
          <t>31513</t>
        </is>
      </c>
      <c r="C94" t="n">
        <f>VLOOKUP(data[[#This Row],[Course ID]],courses!A:E,2,FALSE)</f>
        <v>0.0</v>
      </c>
      <c r="D94" t="n">
        <f>VLOOKUP(data[[#This Row],[Course ID]],courses!A:E,3,FALSE)</f>
        <v>0.0</v>
      </c>
      <c r="E94" t="n">
        <f>VLOOKUP(data[[#This Row],[Course ID]],courses!A:E,4,FALSE)</f>
        <v>0.0</v>
      </c>
      <c r="F94" t="n">
        <f>VLOOKUP(data[[#This Row],[Course ID]],courses!A:E,5,FALSE)</f>
        <v>0.0</v>
      </c>
      <c r="G94" t="inlineStr">
        <is>
          <t>4243150</t>
        </is>
      </c>
      <c r="H94" t="inlineStr">
        <is>
          <t>EngageAlternativeFormat</t>
        </is>
      </c>
      <c r="I94" t="n">
        <v>1.0</v>
      </c>
      <c r="J94" t="n">
        <v>0.0</v>
      </c>
      <c r="K94" t="n">
        <v>0.0</v>
      </c>
      <c r="L94" t="n">
        <v>0.0</v>
      </c>
      <c r="M94" t="n">
        <v>1.611759979E9</v>
      </c>
      <c r="N94" t="inlineStr">
        <is>
          <t>6859</t>
        </is>
      </c>
      <c r="O94" t="inlineStr">
        <is>
          <t>pdf</t>
        </is>
      </c>
      <c r="P94" t="inlineStr">
        <is>
          <t/>
        </is>
      </c>
      <c r="Q94" t="inlineStr">
        <is>
          <t/>
        </is>
      </c>
      <c r="R94" t="inlineStr">
        <is>
          <t/>
        </is>
      </c>
      <c r="S94" t="inlineStr">
        <is>
          <t/>
        </is>
      </c>
      <c r="T94" t="n">
        <v>44221.0</v>
      </c>
      <c r="U94" t="n">
        <v>1.0</v>
      </c>
      <c r="V94" t="n">
        <v>0.0</v>
      </c>
    </row>
    <row r="95">
      <c r="A95" t="n">
        <v>-9.84480576E8</v>
      </c>
      <c r="B95" t="inlineStr">
        <is>
          <t>31513</t>
        </is>
      </c>
      <c r="C95" t="n">
        <f>VLOOKUP(data[[#This Row],[Course ID]],courses!A:E,2,FALSE)</f>
        <v>0.0</v>
      </c>
      <c r="D95" t="n">
        <f>VLOOKUP(data[[#This Row],[Course ID]],courses!A:E,3,FALSE)</f>
        <v>0.0</v>
      </c>
      <c r="E95" t="n">
        <f>VLOOKUP(data[[#This Row],[Course ID]],courses!A:E,4,FALSE)</f>
        <v>0.0</v>
      </c>
      <c r="F95" t="n">
        <f>VLOOKUP(data[[#This Row],[Course ID]],courses!A:E,5,FALSE)</f>
        <v>0.0</v>
      </c>
      <c r="G95" t="inlineStr">
        <is>
          <t>4243150</t>
        </is>
      </c>
      <c r="H95" t="inlineStr">
        <is>
          <t>EngageAlternativeFormat</t>
        </is>
      </c>
      <c r="I95" t="n">
        <v>1.0</v>
      </c>
      <c r="J95" t="n">
        <v>0.0</v>
      </c>
      <c r="K95" t="n">
        <v>0.0</v>
      </c>
      <c r="L95" t="n">
        <v>0.0</v>
      </c>
      <c r="M95" t="n">
        <v>1.611760201E9</v>
      </c>
      <c r="N95" t="inlineStr">
        <is>
          <t>6859</t>
        </is>
      </c>
      <c r="O95" t="inlineStr">
        <is>
          <t>pdf</t>
        </is>
      </c>
      <c r="P95" t="inlineStr">
        <is>
          <t/>
        </is>
      </c>
      <c r="Q95" t="inlineStr">
        <is>
          <t/>
        </is>
      </c>
      <c r="R95" t="inlineStr">
        <is>
          <t/>
        </is>
      </c>
      <c r="S95" t="inlineStr">
        <is>
          <t/>
        </is>
      </c>
      <c r="T95" t="n">
        <v>44221.0</v>
      </c>
      <c r="U95" t="n">
        <v>1.0</v>
      </c>
      <c r="V95" t="n">
        <v>0.0</v>
      </c>
    </row>
    <row r="96">
      <c r="A96" t="n">
        <v>6.06593877E8</v>
      </c>
      <c r="B96" t="inlineStr">
        <is>
          <t>61</t>
        </is>
      </c>
      <c r="C96" t="n">
        <f>VLOOKUP(data[[#This Row],[Course ID]],courses!A:E,2,FALSE)</f>
        <v>0.0</v>
      </c>
      <c r="D96" t="n">
        <f>VLOOKUP(data[[#This Row],[Course ID]],courses!A:E,3,FALSE)</f>
        <v>0.0</v>
      </c>
      <c r="E96" t="n">
        <f>VLOOKUP(data[[#This Row],[Course ID]],courses!A:E,4,FALSE)</f>
        <v>0.0</v>
      </c>
      <c r="F96" t="n">
        <f>VLOOKUP(data[[#This Row],[Course ID]],courses!A:E,5,FALSE)</f>
        <v>0.0</v>
      </c>
      <c r="G96" t="inlineStr">
        <is>
          <t>4261700</t>
        </is>
      </c>
      <c r="H96" t="inlineStr">
        <is>
          <t>EngageAlternativeFormat</t>
        </is>
      </c>
      <c r="I96" t="n">
        <v>1.0</v>
      </c>
      <c r="J96" t="n">
        <v>0.0</v>
      </c>
      <c r="K96" t="n">
        <v>0.0</v>
      </c>
      <c r="L96" t="n">
        <v>0.0</v>
      </c>
      <c r="M96" t="n">
        <v>1.611765353E9</v>
      </c>
      <c r="N96" t="inlineStr">
        <is>
          <t>6859</t>
        </is>
      </c>
      <c r="O96" t="inlineStr">
        <is>
          <t>pdf</t>
        </is>
      </c>
      <c r="P96" t="inlineStr">
        <is>
          <t/>
        </is>
      </c>
      <c r="Q96" t="inlineStr">
        <is>
          <t/>
        </is>
      </c>
      <c r="R96" t="inlineStr">
        <is>
          <t/>
        </is>
      </c>
      <c r="S96" t="inlineStr">
        <is>
          <t/>
        </is>
      </c>
      <c r="T96" t="n">
        <v>44221.0</v>
      </c>
      <c r="U96" t="n">
        <v>1.0</v>
      </c>
      <c r="V96" t="n">
        <v>0.0</v>
      </c>
    </row>
    <row r="97">
      <c r="A97" t="n">
        <v>-1.274118079E9</v>
      </c>
      <c r="B97" t="inlineStr">
        <is>
          <t>61</t>
        </is>
      </c>
      <c r="C97" t="n">
        <f>VLOOKUP(data[[#This Row],[Course ID]],courses!A:E,2,FALSE)</f>
        <v>0.0</v>
      </c>
      <c r="D97" t="n">
        <f>VLOOKUP(data[[#This Row],[Course ID]],courses!A:E,3,FALSE)</f>
        <v>0.0</v>
      </c>
      <c r="E97" t="n">
        <f>VLOOKUP(data[[#This Row],[Course ID]],courses!A:E,4,FALSE)</f>
        <v>0.0</v>
      </c>
      <c r="F97" t="n">
        <f>VLOOKUP(data[[#This Row],[Course ID]],courses!A:E,5,FALSE)</f>
        <v>0.0</v>
      </c>
      <c r="G97" t="inlineStr">
        <is>
          <t>4261700</t>
        </is>
      </c>
      <c r="H97" t="inlineStr">
        <is>
          <t>BeginDownloadAlternativeFormats</t>
        </is>
      </c>
      <c r="I97" t="n">
        <v>0.0</v>
      </c>
      <c r="J97" t="n">
        <v>1.0</v>
      </c>
      <c r="K97" t="n">
        <v>0.0</v>
      </c>
      <c r="L97" t="n">
        <v>0.0</v>
      </c>
      <c r="M97" t="n">
        <v>1.611765361E9</v>
      </c>
      <c r="N97" t="inlineStr">
        <is>
          <t>6859</t>
        </is>
      </c>
      <c r="O97" t="inlineStr">
        <is>
          <t>pdf</t>
        </is>
      </c>
      <c r="P97" t="inlineStr">
        <is>
          <t>Html</t>
        </is>
      </c>
      <c r="Q97" t="inlineStr">
        <is>
          <t/>
        </is>
      </c>
      <c r="R97" t="inlineStr">
        <is>
          <t/>
        </is>
      </c>
      <c r="S97" t="inlineStr">
        <is>
          <t/>
        </is>
      </c>
      <c r="T97" t="n">
        <v>44221.0</v>
      </c>
      <c r="U97" t="n">
        <v>1.0</v>
      </c>
      <c r="V97" t="n">
        <v>0.0</v>
      </c>
    </row>
    <row r="98">
      <c r="A98" t="n">
        <v>4.2277305E8</v>
      </c>
      <c r="B98" t="inlineStr">
        <is>
          <t>31513</t>
        </is>
      </c>
      <c r="C98" t="n">
        <f>VLOOKUP(data[[#This Row],[Course ID]],courses!A:E,2,FALSE)</f>
        <v>0.0</v>
      </c>
      <c r="D98" t="n">
        <f>VLOOKUP(data[[#This Row],[Course ID]],courses!A:E,3,FALSE)</f>
        <v>0.0</v>
      </c>
      <c r="E98" t="n">
        <f>VLOOKUP(data[[#This Row],[Course ID]],courses!A:E,4,FALSE)</f>
        <v>0.0</v>
      </c>
      <c r="F98" t="n">
        <f>VLOOKUP(data[[#This Row],[Course ID]],courses!A:E,5,FALSE)</f>
        <v>0.0</v>
      </c>
      <c r="G98" t="inlineStr">
        <is>
          <t>4243150</t>
        </is>
      </c>
      <c r="H98" t="inlineStr">
        <is>
          <t>EngageAlternativeFormat</t>
        </is>
      </c>
      <c r="I98" t="n">
        <v>1.0</v>
      </c>
      <c r="J98" t="n">
        <v>0.0</v>
      </c>
      <c r="K98" t="n">
        <v>0.0</v>
      </c>
      <c r="L98" t="n">
        <v>0.0</v>
      </c>
      <c r="M98" t="n">
        <v>1.611765894E9</v>
      </c>
      <c r="N98" t="inlineStr">
        <is>
          <t>6859</t>
        </is>
      </c>
      <c r="O98" t="inlineStr">
        <is>
          <t>pdf</t>
        </is>
      </c>
      <c r="P98" t="inlineStr">
        <is>
          <t/>
        </is>
      </c>
      <c r="Q98" t="inlineStr">
        <is>
          <t/>
        </is>
      </c>
      <c r="R98" t="inlineStr">
        <is>
          <t/>
        </is>
      </c>
      <c r="S98" t="inlineStr">
        <is>
          <t/>
        </is>
      </c>
      <c r="T98" t="n">
        <v>44221.0</v>
      </c>
      <c r="U98" t="n">
        <v>1.0</v>
      </c>
      <c r="V98" t="n">
        <v>0.0</v>
      </c>
    </row>
    <row r="99">
      <c r="A99" t="n">
        <v>2.105127549E9</v>
      </c>
      <c r="B99" t="inlineStr">
        <is>
          <t>5</t>
        </is>
      </c>
      <c r="C99" t="n">
        <f>VLOOKUP(data[[#This Row],[Course ID]],courses!A:E,2,FALSE)</f>
        <v>0.0</v>
      </c>
      <c r="D99" t="n">
        <f>VLOOKUP(data[[#This Row],[Course ID]],courses!A:E,3,FALSE)</f>
        <v>0.0</v>
      </c>
      <c r="E99" t="n">
        <f>VLOOKUP(data[[#This Row],[Course ID]],courses!A:E,4,FALSE)</f>
        <v>0.0</v>
      </c>
      <c r="F99" t="n">
        <f>VLOOKUP(data[[#This Row],[Course ID]],courses!A:E,5,FALSE)</f>
        <v>0.0</v>
      </c>
      <c r="G99" t="inlineStr">
        <is>
          <t>2048970</t>
        </is>
      </c>
      <c r="H99" t="inlineStr">
        <is>
          <t>EngageAlternativeFormat</t>
        </is>
      </c>
      <c r="I99" t="n">
        <v>1.0</v>
      </c>
      <c r="J99" t="n">
        <v>0.0</v>
      </c>
      <c r="K99" t="n">
        <v>0.0</v>
      </c>
      <c r="L99" t="n">
        <v>0.0</v>
      </c>
      <c r="M99" t="n">
        <v>1.611769059E9</v>
      </c>
      <c r="N99" t="inlineStr">
        <is>
          <t>6859</t>
        </is>
      </c>
      <c r="O99" t="inlineStr">
        <is>
          <t>pdf</t>
        </is>
      </c>
      <c r="P99" t="inlineStr">
        <is>
          <t/>
        </is>
      </c>
      <c r="Q99" t="inlineStr">
        <is>
          <t/>
        </is>
      </c>
      <c r="R99" t="inlineStr">
        <is>
          <t/>
        </is>
      </c>
      <c r="S99" t="inlineStr">
        <is>
          <t/>
        </is>
      </c>
      <c r="T99" t="n">
        <v>44221.0</v>
      </c>
      <c r="U99" t="n">
        <v>1.0</v>
      </c>
      <c r="V99" t="n">
        <v>0.0</v>
      </c>
    </row>
    <row r="100">
      <c r="A100" t="n">
        <v>-4096983.0</v>
      </c>
      <c r="B100" t="inlineStr">
        <is>
          <t>5</t>
        </is>
      </c>
      <c r="C100" t="n">
        <f>VLOOKUP(data[[#This Row],[Course ID]],courses!A:E,2,FALSE)</f>
        <v>0.0</v>
      </c>
      <c r="D100" t="n">
        <f>VLOOKUP(data[[#This Row],[Course ID]],courses!A:E,3,FALSE)</f>
        <v>0.0</v>
      </c>
      <c r="E100" t="n">
        <f>VLOOKUP(data[[#This Row],[Course ID]],courses!A:E,4,FALSE)</f>
        <v>0.0</v>
      </c>
      <c r="F100" t="n">
        <f>VLOOKUP(data[[#This Row],[Course ID]],courses!A:E,5,FALSE)</f>
        <v>0.0</v>
      </c>
      <c r="G100" t="inlineStr">
        <is>
          <t>2048970</t>
        </is>
      </c>
      <c r="H100" t="inlineStr">
        <is>
          <t>EngageAlternativeFormat</t>
        </is>
      </c>
      <c r="I100" t="n">
        <v>1.0</v>
      </c>
      <c r="J100" t="n">
        <v>0.0</v>
      </c>
      <c r="K100" t="n">
        <v>0.0</v>
      </c>
      <c r="L100" t="n">
        <v>0.0</v>
      </c>
      <c r="M100" t="n">
        <v>1.611769149E9</v>
      </c>
      <c r="N100" t="inlineStr">
        <is>
          <t>6859</t>
        </is>
      </c>
      <c r="O100" t="inlineStr">
        <is>
          <t>pdf</t>
        </is>
      </c>
      <c r="P100" t="inlineStr">
        <is>
          <t/>
        </is>
      </c>
      <c r="Q100" t="inlineStr">
        <is>
          <t/>
        </is>
      </c>
      <c r="R100" t="inlineStr">
        <is>
          <t/>
        </is>
      </c>
      <c r="S100" t="inlineStr">
        <is>
          <t/>
        </is>
      </c>
      <c r="T100" t="n">
        <v>44221.0</v>
      </c>
      <c r="U100" t="n">
        <v>1.0</v>
      </c>
      <c r="V100" t="n">
        <v>0.0</v>
      </c>
    </row>
    <row r="101">
      <c r="A101" t="n">
        <v>-2.113127602E9</v>
      </c>
      <c r="B101" t="inlineStr">
        <is>
          <t>60</t>
        </is>
      </c>
      <c r="C101" t="n">
        <f>VLOOKUP(data[[#This Row],[Course ID]],courses!A:E,2,FALSE)</f>
        <v>0.0</v>
      </c>
      <c r="D101" t="n">
        <f>VLOOKUP(data[[#This Row],[Course ID]],courses!A:E,3,FALSE)</f>
        <v>0.0</v>
      </c>
      <c r="E101" t="n">
        <f>VLOOKUP(data[[#This Row],[Course ID]],courses!A:E,4,FALSE)</f>
        <v>0.0</v>
      </c>
      <c r="F101" t="n">
        <f>VLOOKUP(data[[#This Row],[Course ID]],courses!A:E,5,FALSE)</f>
        <v>0.0</v>
      </c>
      <c r="G101" t="inlineStr">
        <is>
          <t>4184617</t>
        </is>
      </c>
      <c r="H101" t="inlineStr">
        <is>
          <t>EngageAlternativeFormat</t>
        </is>
      </c>
      <c r="I101" t="n">
        <v>1.0</v>
      </c>
      <c r="J101" t="n">
        <v>0.0</v>
      </c>
      <c r="K101" t="n">
        <v>0.0</v>
      </c>
      <c r="L101" t="n">
        <v>0.0</v>
      </c>
      <c r="M101" t="n">
        <v>1.611770559E9</v>
      </c>
      <c r="N101" t="inlineStr">
        <is>
          <t>6859</t>
        </is>
      </c>
      <c r="O101" t="inlineStr">
        <is>
          <t>pdf</t>
        </is>
      </c>
      <c r="P101" t="inlineStr">
        <is>
          <t/>
        </is>
      </c>
      <c r="Q101" t="inlineStr">
        <is>
          <t/>
        </is>
      </c>
      <c r="R101" t="inlineStr">
        <is>
          <t/>
        </is>
      </c>
      <c r="S101" t="inlineStr">
        <is>
          <t/>
        </is>
      </c>
      <c r="T101" t="n">
        <v>44221.0</v>
      </c>
      <c r="U101" t="n">
        <v>1.0</v>
      </c>
      <c r="V101" t="n">
        <v>0.0</v>
      </c>
    </row>
    <row r="102">
      <c r="A102" t="n">
        <v>-9.44399054E8</v>
      </c>
      <c r="B102" t="inlineStr">
        <is>
          <t>31513</t>
        </is>
      </c>
      <c r="C102" t="n">
        <f>VLOOKUP(data[[#This Row],[Course ID]],courses!A:E,2,FALSE)</f>
        <v>0.0</v>
      </c>
      <c r="D102" t="n">
        <f>VLOOKUP(data[[#This Row],[Course ID]],courses!A:E,3,FALSE)</f>
        <v>0.0</v>
      </c>
      <c r="E102" t="n">
        <f>VLOOKUP(data[[#This Row],[Course ID]],courses!A:E,4,FALSE)</f>
        <v>0.0</v>
      </c>
      <c r="F102" t="n">
        <f>VLOOKUP(data[[#This Row],[Course ID]],courses!A:E,5,FALSE)</f>
        <v>0.0</v>
      </c>
      <c r="G102" t="inlineStr">
        <is>
          <t>4243150</t>
        </is>
      </c>
      <c r="H102" t="inlineStr">
        <is>
          <t>EngageAlternativeFormat</t>
        </is>
      </c>
      <c r="I102" t="n">
        <v>1.0</v>
      </c>
      <c r="J102" t="n">
        <v>0.0</v>
      </c>
      <c r="K102" t="n">
        <v>0.0</v>
      </c>
      <c r="L102" t="n">
        <v>0.0</v>
      </c>
      <c r="M102" t="n">
        <v>1.611770792E9</v>
      </c>
      <c r="N102" t="inlineStr">
        <is>
          <t>6859</t>
        </is>
      </c>
      <c r="O102" t="inlineStr">
        <is>
          <t>pdf</t>
        </is>
      </c>
      <c r="P102" t="inlineStr">
        <is>
          <t/>
        </is>
      </c>
      <c r="Q102" t="inlineStr">
        <is>
          <t/>
        </is>
      </c>
      <c r="R102" t="inlineStr">
        <is>
          <t/>
        </is>
      </c>
      <c r="S102" t="inlineStr">
        <is>
          <t/>
        </is>
      </c>
      <c r="T102" t="n">
        <v>44221.0</v>
      </c>
      <c r="U102" t="n">
        <v>1.0</v>
      </c>
      <c r="V102" t="n">
        <v>0.0</v>
      </c>
    </row>
    <row r="103">
      <c r="A103" t="n">
        <v>1.197435551E9</v>
      </c>
      <c r="B103" t="inlineStr">
        <is>
          <t>17270</t>
        </is>
      </c>
      <c r="C103" t="n">
        <f>VLOOKUP(data[[#This Row],[Course ID]],courses!A:E,2,FALSE)</f>
        <v>0.0</v>
      </c>
      <c r="D103" t="n">
        <f>VLOOKUP(data[[#This Row],[Course ID]],courses!A:E,3,FALSE)</f>
        <v>0.0</v>
      </c>
      <c r="E103" t="n">
        <f>VLOOKUP(data[[#This Row],[Course ID]],courses!A:E,4,FALSE)</f>
        <v>0.0</v>
      </c>
      <c r="F103" t="n">
        <f>VLOOKUP(data[[#This Row],[Course ID]],courses!A:E,5,FALSE)</f>
        <v>0.0</v>
      </c>
      <c r="G103" t="inlineStr">
        <is>
          <t>1683651</t>
        </is>
      </c>
      <c r="H103" t="inlineStr">
        <is>
          <t>EngageAlternativeFormat</t>
        </is>
      </c>
      <c r="I103" t="n">
        <v>1.0</v>
      </c>
      <c r="J103" t="n">
        <v>0.0</v>
      </c>
      <c r="K103" t="n">
        <v>0.0</v>
      </c>
      <c r="L103" t="n">
        <v>0.0</v>
      </c>
      <c r="M103" t="n">
        <v>1.611773794E9</v>
      </c>
      <c r="N103" t="inlineStr">
        <is>
          <t>6859</t>
        </is>
      </c>
      <c r="O103" t="inlineStr">
        <is>
          <t>pdf</t>
        </is>
      </c>
      <c r="P103" t="inlineStr">
        <is>
          <t/>
        </is>
      </c>
      <c r="Q103" t="inlineStr">
        <is>
          <t/>
        </is>
      </c>
      <c r="R103" t="inlineStr">
        <is>
          <t/>
        </is>
      </c>
      <c r="S103" t="inlineStr">
        <is>
          <t/>
        </is>
      </c>
      <c r="T103" t="n">
        <v>44221.0</v>
      </c>
      <c r="U103" t="n">
        <v>1.0</v>
      </c>
      <c r="V103" t="n">
        <v>0.0</v>
      </c>
    </row>
    <row r="104">
      <c r="A104" t="n">
        <v>-1.876817594E9</v>
      </c>
      <c r="B104" t="inlineStr">
        <is>
          <t>31513</t>
        </is>
      </c>
      <c r="C104" t="n">
        <f>VLOOKUP(data[[#This Row],[Course ID]],courses!A:E,2,FALSE)</f>
        <v>0.0</v>
      </c>
      <c r="D104" t="n">
        <f>VLOOKUP(data[[#This Row],[Course ID]],courses!A:E,3,FALSE)</f>
        <v>0.0</v>
      </c>
      <c r="E104" t="n">
        <f>VLOOKUP(data[[#This Row],[Course ID]],courses!A:E,4,FALSE)</f>
        <v>0.0</v>
      </c>
      <c r="F104" t="n">
        <f>VLOOKUP(data[[#This Row],[Course ID]],courses!A:E,5,FALSE)</f>
        <v>0.0</v>
      </c>
      <c r="G104" t="inlineStr">
        <is>
          <t>4243150</t>
        </is>
      </c>
      <c r="H104" t="inlineStr">
        <is>
          <t>EngageAlternativeFormat</t>
        </is>
      </c>
      <c r="I104" t="n">
        <v>1.0</v>
      </c>
      <c r="J104" t="n">
        <v>0.0</v>
      </c>
      <c r="K104" t="n">
        <v>0.0</v>
      </c>
      <c r="L104" t="n">
        <v>0.0</v>
      </c>
      <c r="M104" t="n">
        <v>1.611775417E9</v>
      </c>
      <c r="N104" t="inlineStr">
        <is>
          <t>6859</t>
        </is>
      </c>
      <c r="O104" t="inlineStr">
        <is>
          <t>pdf</t>
        </is>
      </c>
      <c r="P104" t="inlineStr">
        <is>
          <t/>
        </is>
      </c>
      <c r="Q104" t="inlineStr">
        <is>
          <t/>
        </is>
      </c>
      <c r="R104" t="inlineStr">
        <is>
          <t/>
        </is>
      </c>
      <c r="S104" t="inlineStr">
        <is>
          <t/>
        </is>
      </c>
      <c r="T104" t="n">
        <v>44221.0</v>
      </c>
      <c r="U104" t="n">
        <v>1.0</v>
      </c>
      <c r="V104" t="n">
        <v>0.0</v>
      </c>
    </row>
    <row r="105">
      <c r="A105" t="n">
        <v>1.462906488E9</v>
      </c>
      <c r="B105" t="inlineStr">
        <is>
          <t>60</t>
        </is>
      </c>
      <c r="C105" t="n">
        <f>VLOOKUP(data[[#This Row],[Course ID]],courses!A:E,2,FALSE)</f>
        <v>0.0</v>
      </c>
      <c r="D105" t="n">
        <f>VLOOKUP(data[[#This Row],[Course ID]],courses!A:E,3,FALSE)</f>
        <v>0.0</v>
      </c>
      <c r="E105" t="n">
        <f>VLOOKUP(data[[#This Row],[Course ID]],courses!A:E,4,FALSE)</f>
        <v>0.0</v>
      </c>
      <c r="F105" t="n">
        <f>VLOOKUP(data[[#This Row],[Course ID]],courses!A:E,5,FALSE)</f>
        <v>0.0</v>
      </c>
      <c r="G105" t="inlineStr">
        <is>
          <t>4154116</t>
        </is>
      </c>
      <c r="H105" t="inlineStr">
        <is>
          <t>EngageAlternativeFormat</t>
        </is>
      </c>
      <c r="I105" t="n">
        <v>1.0</v>
      </c>
      <c r="J105" t="n">
        <v>0.0</v>
      </c>
      <c r="K105" t="n">
        <v>0.0</v>
      </c>
      <c r="L105" t="n">
        <v>0.0</v>
      </c>
      <c r="M105" t="n">
        <v>1.611778667E9</v>
      </c>
      <c r="N105" t="inlineStr">
        <is>
          <t>6859</t>
        </is>
      </c>
      <c r="O105" t="inlineStr">
        <is>
          <t>pdf</t>
        </is>
      </c>
      <c r="P105" t="inlineStr">
        <is>
          <t/>
        </is>
      </c>
      <c r="Q105" t="inlineStr">
        <is>
          <t/>
        </is>
      </c>
      <c r="R105" t="inlineStr">
        <is>
          <t/>
        </is>
      </c>
      <c r="S105" t="inlineStr">
        <is>
          <t/>
        </is>
      </c>
      <c r="T105" t="n">
        <v>44221.0</v>
      </c>
      <c r="U105" t="n">
        <v>1.0</v>
      </c>
      <c r="V105" t="n">
        <v>0.0</v>
      </c>
    </row>
    <row r="106">
      <c r="A106" t="n">
        <v>-4.11527E8</v>
      </c>
      <c r="B106" t="inlineStr">
        <is>
          <t>31513</t>
        </is>
      </c>
      <c r="C106" t="n">
        <f>VLOOKUP(data[[#This Row],[Course ID]],courses!A:E,2,FALSE)</f>
        <v>0.0</v>
      </c>
      <c r="D106" t="n">
        <f>VLOOKUP(data[[#This Row],[Course ID]],courses!A:E,3,FALSE)</f>
        <v>0.0</v>
      </c>
      <c r="E106" t="n">
        <f>VLOOKUP(data[[#This Row],[Course ID]],courses!A:E,4,FALSE)</f>
        <v>0.0</v>
      </c>
      <c r="F106" t="n">
        <f>VLOOKUP(data[[#This Row],[Course ID]],courses!A:E,5,FALSE)</f>
        <v>0.0</v>
      </c>
      <c r="G106" t="inlineStr">
        <is>
          <t>4243150</t>
        </is>
      </c>
      <c r="H106" t="inlineStr">
        <is>
          <t>EngageAlternativeFormat</t>
        </is>
      </c>
      <c r="I106" t="n">
        <v>1.0</v>
      </c>
      <c r="J106" t="n">
        <v>0.0</v>
      </c>
      <c r="K106" t="n">
        <v>0.0</v>
      </c>
      <c r="L106" t="n">
        <v>0.0</v>
      </c>
      <c r="M106" t="n">
        <v>1.611781185E9</v>
      </c>
      <c r="N106" t="inlineStr">
        <is>
          <t>6859</t>
        </is>
      </c>
      <c r="O106" t="inlineStr">
        <is>
          <t>pdf</t>
        </is>
      </c>
      <c r="P106" t="inlineStr">
        <is>
          <t/>
        </is>
      </c>
      <c r="Q106" t="inlineStr">
        <is>
          <t/>
        </is>
      </c>
      <c r="R106" t="inlineStr">
        <is>
          <t/>
        </is>
      </c>
      <c r="S106" t="inlineStr">
        <is>
          <t/>
        </is>
      </c>
      <c r="T106" t="n">
        <v>44221.0</v>
      </c>
      <c r="U106" t="n">
        <v>1.0</v>
      </c>
      <c r="V106" t="n">
        <v>0.0</v>
      </c>
    </row>
    <row r="107">
      <c r="A107" t="n">
        <v>1.42986052E9</v>
      </c>
      <c r="B107" t="inlineStr">
        <is>
          <t>31513</t>
        </is>
      </c>
      <c r="C107" t="n">
        <f>VLOOKUP(data[[#This Row],[Course ID]],courses!A:E,2,FALSE)</f>
        <v>0.0</v>
      </c>
      <c r="D107" t="n">
        <f>VLOOKUP(data[[#This Row],[Course ID]],courses!A:E,3,FALSE)</f>
        <v>0.0</v>
      </c>
      <c r="E107" t="n">
        <f>VLOOKUP(data[[#This Row],[Course ID]],courses!A:E,4,FALSE)</f>
        <v>0.0</v>
      </c>
      <c r="F107" t="n">
        <f>VLOOKUP(data[[#This Row],[Course ID]],courses!A:E,5,FALSE)</f>
        <v>0.0</v>
      </c>
      <c r="G107" t="inlineStr">
        <is>
          <t>4243150</t>
        </is>
      </c>
      <c r="H107" t="inlineStr">
        <is>
          <t>EngageAlternativeFormat</t>
        </is>
      </c>
      <c r="I107" t="n">
        <v>1.0</v>
      </c>
      <c r="J107" t="n">
        <v>0.0</v>
      </c>
      <c r="K107" t="n">
        <v>0.0</v>
      </c>
      <c r="L107" t="n">
        <v>0.0</v>
      </c>
      <c r="M107" t="n">
        <v>1.611782017E9</v>
      </c>
      <c r="N107" t="inlineStr">
        <is>
          <t>6859</t>
        </is>
      </c>
      <c r="O107" t="inlineStr">
        <is>
          <t>pdf</t>
        </is>
      </c>
      <c r="P107" t="inlineStr">
        <is>
          <t/>
        </is>
      </c>
      <c r="Q107" t="inlineStr">
        <is>
          <t/>
        </is>
      </c>
      <c r="R107" t="inlineStr">
        <is>
          <t/>
        </is>
      </c>
      <c r="S107" t="inlineStr">
        <is>
          <t/>
        </is>
      </c>
      <c r="T107" t="n">
        <v>44221.0</v>
      </c>
      <c r="U107" t="n">
        <v>1.0</v>
      </c>
      <c r="V107" t="n">
        <v>0.0</v>
      </c>
    </row>
    <row r="108">
      <c r="A108" t="n">
        <v>-9.60248517E8</v>
      </c>
      <c r="B108" t="inlineStr">
        <is>
          <t>64</t>
        </is>
      </c>
      <c r="C108" t="n">
        <f>VLOOKUP(data[[#This Row],[Course ID]],courses!A:E,2,FALSE)</f>
        <v>0.0</v>
      </c>
      <c r="D108" t="n">
        <f>VLOOKUP(data[[#This Row],[Course ID]],courses!A:E,3,FALSE)</f>
        <v>0.0</v>
      </c>
      <c r="E108" t="n">
        <f>VLOOKUP(data[[#This Row],[Course ID]],courses!A:E,4,FALSE)</f>
        <v>0.0</v>
      </c>
      <c r="F108" t="n">
        <f>VLOOKUP(data[[#This Row],[Course ID]],courses!A:E,5,FALSE)</f>
        <v>0.0</v>
      </c>
      <c r="G108" t="inlineStr">
        <is>
          <t>4272752</t>
        </is>
      </c>
      <c r="H108" t="inlineStr">
        <is>
          <t>EngageAlternativeFormat</t>
        </is>
      </c>
      <c r="I108" t="n">
        <v>1.0</v>
      </c>
      <c r="J108" t="n">
        <v>0.0</v>
      </c>
      <c r="K108" t="n">
        <v>0.0</v>
      </c>
      <c r="L108" t="n">
        <v>0.0</v>
      </c>
      <c r="M108" t="n">
        <v>1.611785356E9</v>
      </c>
      <c r="N108" t="inlineStr">
        <is>
          <t>6859</t>
        </is>
      </c>
      <c r="O108" t="inlineStr">
        <is>
          <t>pdf</t>
        </is>
      </c>
      <c r="P108" t="inlineStr">
        <is>
          <t/>
        </is>
      </c>
      <c r="Q108" t="inlineStr">
        <is>
          <t/>
        </is>
      </c>
      <c r="R108" t="inlineStr">
        <is>
          <t/>
        </is>
      </c>
      <c r="S108" t="inlineStr">
        <is>
          <t/>
        </is>
      </c>
      <c r="T108" t="n">
        <v>44221.0</v>
      </c>
      <c r="U108" t="n">
        <v>1.0</v>
      </c>
      <c r="V108" t="n">
        <v>0.0</v>
      </c>
    </row>
    <row r="109">
      <c r="A109" t="n">
        <v>-1.7246903E8</v>
      </c>
      <c r="B109" t="inlineStr">
        <is>
          <t>74</t>
        </is>
      </c>
      <c r="C109" t="n">
        <f>VLOOKUP(data[[#This Row],[Course ID]],courses!A:E,2,FALSE)</f>
        <v>0.0</v>
      </c>
      <c r="D109" t="n">
        <f>VLOOKUP(data[[#This Row],[Course ID]],courses!A:E,3,FALSE)</f>
        <v>0.0</v>
      </c>
      <c r="E109" t="n">
        <f>VLOOKUP(data[[#This Row],[Course ID]],courses!A:E,4,FALSE)</f>
        <v>0.0</v>
      </c>
      <c r="F109" t="n">
        <f>VLOOKUP(data[[#This Row],[Course ID]],courses!A:E,5,FALSE)</f>
        <v>0.0</v>
      </c>
      <c r="G109" t="inlineStr">
        <is>
          <t>2904669</t>
        </is>
      </c>
      <c r="H109" t="inlineStr">
        <is>
          <t>EngageAlternativeFormat</t>
        </is>
      </c>
      <c r="I109" t="n">
        <v>1.0</v>
      </c>
      <c r="J109" t="n">
        <v>0.0</v>
      </c>
      <c r="K109" t="n">
        <v>0.0</v>
      </c>
      <c r="L109" t="n">
        <v>0.0</v>
      </c>
      <c r="M109" t="n">
        <v>1.611802994E9</v>
      </c>
      <c r="N109" t="inlineStr">
        <is>
          <t>6859</t>
        </is>
      </c>
      <c r="O109" t="inlineStr">
        <is>
          <t>pdf</t>
        </is>
      </c>
      <c r="P109" t="inlineStr">
        <is>
          <t/>
        </is>
      </c>
      <c r="Q109" t="inlineStr">
        <is>
          <t/>
        </is>
      </c>
      <c r="R109" t="inlineStr">
        <is>
          <t/>
        </is>
      </c>
      <c r="S109" t="inlineStr">
        <is>
          <t/>
        </is>
      </c>
      <c r="T109" t="n">
        <v>44221.0</v>
      </c>
      <c r="U109" t="n">
        <v>1.0</v>
      </c>
      <c r="V109" t="n">
        <v>0.0</v>
      </c>
    </row>
    <row r="110">
      <c r="A110" t="n">
        <v>2.125134018E9</v>
      </c>
      <c r="B110" t="inlineStr">
        <is>
          <t>74</t>
        </is>
      </c>
      <c r="C110" t="n">
        <f>VLOOKUP(data[[#This Row],[Course ID]],courses!A:E,2,FALSE)</f>
        <v>0.0</v>
      </c>
      <c r="D110" t="n">
        <f>VLOOKUP(data[[#This Row],[Course ID]],courses!A:E,3,FALSE)</f>
        <v>0.0</v>
      </c>
      <c r="E110" t="n">
        <f>VLOOKUP(data[[#This Row],[Course ID]],courses!A:E,4,FALSE)</f>
        <v>0.0</v>
      </c>
      <c r="F110" t="n">
        <f>VLOOKUP(data[[#This Row],[Course ID]],courses!A:E,5,FALSE)</f>
        <v>0.0</v>
      </c>
      <c r="G110" t="inlineStr">
        <is>
          <t>4259037</t>
        </is>
      </c>
      <c r="H110" t="inlineStr">
        <is>
          <t>EngageAlternativeFormat</t>
        </is>
      </c>
      <c r="I110" t="n">
        <v>1.0</v>
      </c>
      <c r="J110" t="n">
        <v>0.0</v>
      </c>
      <c r="K110" t="n">
        <v>0.0</v>
      </c>
      <c r="L110" t="n">
        <v>0.0</v>
      </c>
      <c r="M110" t="n">
        <v>1.611802999E9</v>
      </c>
      <c r="N110" t="inlineStr">
        <is>
          <t>6859</t>
        </is>
      </c>
      <c r="O110" t="inlineStr">
        <is>
          <t>pdf</t>
        </is>
      </c>
      <c r="P110" t="inlineStr">
        <is>
          <t/>
        </is>
      </c>
      <c r="Q110" t="inlineStr">
        <is>
          <t/>
        </is>
      </c>
      <c r="R110" t="inlineStr">
        <is>
          <t/>
        </is>
      </c>
      <c r="S110" t="inlineStr">
        <is>
          <t/>
        </is>
      </c>
      <c r="T110" t="n">
        <v>44221.0</v>
      </c>
      <c r="U110" t="n">
        <v>1.0</v>
      </c>
      <c r="V110" t="n">
        <v>0.0</v>
      </c>
    </row>
    <row r="111">
      <c r="A111" t="n">
        <v>-1.51385242E8</v>
      </c>
      <c r="B111" t="inlineStr">
        <is>
          <t>74</t>
        </is>
      </c>
      <c r="C111" t="n">
        <f>VLOOKUP(data[[#This Row],[Course ID]],courses!A:E,2,FALSE)</f>
        <v>0.0</v>
      </c>
      <c r="D111" t="n">
        <f>VLOOKUP(data[[#This Row],[Course ID]],courses!A:E,3,FALSE)</f>
        <v>0.0</v>
      </c>
      <c r="E111" t="n">
        <f>VLOOKUP(data[[#This Row],[Course ID]],courses!A:E,4,FALSE)</f>
        <v>0.0</v>
      </c>
      <c r="F111" t="n">
        <f>VLOOKUP(data[[#This Row],[Course ID]],courses!A:E,5,FALSE)</f>
        <v>0.0</v>
      </c>
      <c r="G111" t="inlineStr">
        <is>
          <t>4259037</t>
        </is>
      </c>
      <c r="H111" t="inlineStr">
        <is>
          <t>EngageAlternativeFormat</t>
        </is>
      </c>
      <c r="I111" t="n">
        <v>1.0</v>
      </c>
      <c r="J111" t="n">
        <v>0.0</v>
      </c>
      <c r="K111" t="n">
        <v>0.0</v>
      </c>
      <c r="L111" t="n">
        <v>0.0</v>
      </c>
      <c r="M111" t="n">
        <v>1.611804683E9</v>
      </c>
      <c r="N111" t="inlineStr">
        <is>
          <t>6859</t>
        </is>
      </c>
      <c r="O111" t="inlineStr">
        <is>
          <t>pdf</t>
        </is>
      </c>
      <c r="P111" t="inlineStr">
        <is>
          <t/>
        </is>
      </c>
      <c r="Q111" t="inlineStr">
        <is>
          <t/>
        </is>
      </c>
      <c r="R111" t="inlineStr">
        <is>
          <t/>
        </is>
      </c>
      <c r="S111" t="inlineStr">
        <is>
          <t/>
        </is>
      </c>
      <c r="T111" t="n">
        <v>44221.0</v>
      </c>
      <c r="U111" t="n">
        <v>1.0</v>
      </c>
      <c r="V111" t="n">
        <v>0.0</v>
      </c>
    </row>
    <row r="112">
      <c r="A112" t="n">
        <v>-1.53121316E9</v>
      </c>
      <c r="B112" t="inlineStr">
        <is>
          <t>74</t>
        </is>
      </c>
      <c r="C112" t="n">
        <f>VLOOKUP(data[[#This Row],[Course ID]],courses!A:E,2,FALSE)</f>
        <v>0.0</v>
      </c>
      <c r="D112" t="n">
        <f>VLOOKUP(data[[#This Row],[Course ID]],courses!A:E,3,FALSE)</f>
        <v>0.0</v>
      </c>
      <c r="E112" t="n">
        <f>VLOOKUP(data[[#This Row],[Course ID]],courses!A:E,4,FALSE)</f>
        <v>0.0</v>
      </c>
      <c r="F112" t="n">
        <f>VLOOKUP(data[[#This Row],[Course ID]],courses!A:E,5,FALSE)</f>
        <v>0.0</v>
      </c>
      <c r="G112" t="inlineStr">
        <is>
          <t>2904669</t>
        </is>
      </c>
      <c r="H112" t="inlineStr">
        <is>
          <t>EngageAlternativeFormat</t>
        </is>
      </c>
      <c r="I112" t="n">
        <v>1.0</v>
      </c>
      <c r="J112" t="n">
        <v>0.0</v>
      </c>
      <c r="K112" t="n">
        <v>0.0</v>
      </c>
      <c r="L112" t="n">
        <v>0.0</v>
      </c>
      <c r="M112" t="n">
        <v>1.611804683E9</v>
      </c>
      <c r="N112" t="inlineStr">
        <is>
          <t>6859</t>
        </is>
      </c>
      <c r="O112" t="inlineStr">
        <is>
          <t>pdf</t>
        </is>
      </c>
      <c r="P112" t="inlineStr">
        <is>
          <t/>
        </is>
      </c>
      <c r="Q112" t="inlineStr">
        <is>
          <t/>
        </is>
      </c>
      <c r="R112" t="inlineStr">
        <is>
          <t/>
        </is>
      </c>
      <c r="S112" t="inlineStr">
        <is>
          <t/>
        </is>
      </c>
      <c r="T112" t="n">
        <v>44221.0</v>
      </c>
      <c r="U112" t="n">
        <v>1.0</v>
      </c>
      <c r="V112" t="n">
        <v>0.0</v>
      </c>
    </row>
    <row r="113">
      <c r="A113" t="n">
        <v>1.52437259E8</v>
      </c>
      <c r="B113" t="inlineStr">
        <is>
          <t>74</t>
        </is>
      </c>
      <c r="C113" t="n">
        <f>VLOOKUP(data[[#This Row],[Course ID]],courses!A:E,2,FALSE)</f>
        <v>0.0</v>
      </c>
      <c r="D113" t="n">
        <f>VLOOKUP(data[[#This Row],[Course ID]],courses!A:E,3,FALSE)</f>
        <v>0.0</v>
      </c>
      <c r="E113" t="n">
        <f>VLOOKUP(data[[#This Row],[Course ID]],courses!A:E,4,FALSE)</f>
        <v>0.0</v>
      </c>
      <c r="F113" t="n">
        <f>VLOOKUP(data[[#This Row],[Course ID]],courses!A:E,5,FALSE)</f>
        <v>0.0</v>
      </c>
      <c r="G113" t="inlineStr">
        <is>
          <t>2904669</t>
        </is>
      </c>
      <c r="H113" t="inlineStr">
        <is>
          <t>EngageAlternativeFormat</t>
        </is>
      </c>
      <c r="I113" t="n">
        <v>1.0</v>
      </c>
      <c r="J113" t="n">
        <v>0.0</v>
      </c>
      <c r="K113" t="n">
        <v>0.0</v>
      </c>
      <c r="L113" t="n">
        <v>0.0</v>
      </c>
      <c r="M113" t="n">
        <v>1.611804716E9</v>
      </c>
      <c r="N113" t="inlineStr">
        <is>
          <t>6859</t>
        </is>
      </c>
      <c r="O113" t="inlineStr">
        <is>
          <t>pdf</t>
        </is>
      </c>
      <c r="P113" t="inlineStr">
        <is>
          <t/>
        </is>
      </c>
      <c r="Q113" t="inlineStr">
        <is>
          <t/>
        </is>
      </c>
      <c r="R113" t="inlineStr">
        <is>
          <t/>
        </is>
      </c>
      <c r="S113" t="inlineStr">
        <is>
          <t/>
        </is>
      </c>
      <c r="T113" t="n">
        <v>44221.0</v>
      </c>
      <c r="U113" t="n">
        <v>1.0</v>
      </c>
      <c r="V113" t="n">
        <v>0.0</v>
      </c>
    </row>
    <row r="114">
      <c r="A114" t="n">
        <v>7.75194054E8</v>
      </c>
      <c r="B114" t="inlineStr">
        <is>
          <t>74</t>
        </is>
      </c>
      <c r="C114" t="n">
        <f>VLOOKUP(data[[#This Row],[Course ID]],courses!A:E,2,FALSE)</f>
        <v>0.0</v>
      </c>
      <c r="D114" t="n">
        <f>VLOOKUP(data[[#This Row],[Course ID]],courses!A:E,3,FALSE)</f>
        <v>0.0</v>
      </c>
      <c r="E114" t="n">
        <f>VLOOKUP(data[[#This Row],[Course ID]],courses!A:E,4,FALSE)</f>
        <v>0.0</v>
      </c>
      <c r="F114" t="n">
        <f>VLOOKUP(data[[#This Row],[Course ID]],courses!A:E,5,FALSE)</f>
        <v>0.0</v>
      </c>
      <c r="G114" t="inlineStr">
        <is>
          <t>4259037</t>
        </is>
      </c>
      <c r="H114" t="inlineStr">
        <is>
          <t>EngageAlternativeFormat</t>
        </is>
      </c>
      <c r="I114" t="n">
        <v>1.0</v>
      </c>
      <c r="J114" t="n">
        <v>0.0</v>
      </c>
      <c r="K114" t="n">
        <v>0.0</v>
      </c>
      <c r="L114" t="n">
        <v>0.0</v>
      </c>
      <c r="M114" t="n">
        <v>1.611804723E9</v>
      </c>
      <c r="N114" t="inlineStr">
        <is>
          <t>6859</t>
        </is>
      </c>
      <c r="O114" t="inlineStr">
        <is>
          <t>pdf</t>
        </is>
      </c>
      <c r="P114" t="inlineStr">
        <is>
          <t/>
        </is>
      </c>
      <c r="Q114" t="inlineStr">
        <is>
          <t/>
        </is>
      </c>
      <c r="R114" t="inlineStr">
        <is>
          <t/>
        </is>
      </c>
      <c r="S114" t="inlineStr">
        <is>
          <t/>
        </is>
      </c>
      <c r="T114" t="n">
        <v>44221.0</v>
      </c>
      <c r="U114" t="n">
        <v>1.0</v>
      </c>
      <c r="V114" t="n">
        <v>0.0</v>
      </c>
    </row>
    <row r="115">
      <c r="A115" t="n">
        <v>-2.073602044E9</v>
      </c>
      <c r="B115" t="inlineStr">
        <is>
          <t>5</t>
        </is>
      </c>
      <c r="C115" t="n">
        <f>VLOOKUP(data[[#This Row],[Course ID]],courses!A:E,2,FALSE)</f>
        <v>0.0</v>
      </c>
      <c r="D115" t="n">
        <f>VLOOKUP(data[[#This Row],[Course ID]],courses!A:E,3,FALSE)</f>
        <v>0.0</v>
      </c>
      <c r="E115" t="n">
        <f>VLOOKUP(data[[#This Row],[Course ID]],courses!A:E,4,FALSE)</f>
        <v>0.0</v>
      </c>
      <c r="F115" t="n">
        <f>VLOOKUP(data[[#This Row],[Course ID]],courses!A:E,5,FALSE)</f>
        <v>0.0</v>
      </c>
      <c r="G115" t="inlineStr">
        <is>
          <t>2048871</t>
        </is>
      </c>
      <c r="H115" t="inlineStr">
        <is>
          <t>EngageAlternativeFormat</t>
        </is>
      </c>
      <c r="I115" t="n">
        <v>1.0</v>
      </c>
      <c r="J115" t="n">
        <v>0.0</v>
      </c>
      <c r="K115" t="n">
        <v>0.0</v>
      </c>
      <c r="L115" t="n">
        <v>0.0</v>
      </c>
      <c r="M115" t="n">
        <v>1.611805486E9</v>
      </c>
      <c r="N115" t="inlineStr">
        <is>
          <t>6859</t>
        </is>
      </c>
      <c r="O115" t="inlineStr">
        <is>
          <t>pdf</t>
        </is>
      </c>
      <c r="P115" t="inlineStr">
        <is>
          <t/>
        </is>
      </c>
      <c r="Q115" t="inlineStr">
        <is>
          <t/>
        </is>
      </c>
      <c r="R115" t="inlineStr">
        <is>
          <t/>
        </is>
      </c>
      <c r="S115" t="inlineStr">
        <is>
          <t/>
        </is>
      </c>
      <c r="T115" t="n">
        <v>44221.0</v>
      </c>
      <c r="U115" t="n">
        <v>1.0</v>
      </c>
      <c r="V115" t="n">
        <v>0.0</v>
      </c>
    </row>
    <row r="116">
      <c r="A116" t="n">
        <v>-4.51344804E8</v>
      </c>
      <c r="B116" t="inlineStr">
        <is>
          <t>31513</t>
        </is>
      </c>
      <c r="C116" t="n">
        <f>VLOOKUP(data[[#This Row],[Course ID]],courses!A:E,2,FALSE)</f>
        <v>0.0</v>
      </c>
      <c r="D116" t="n">
        <f>VLOOKUP(data[[#This Row],[Course ID]],courses!A:E,3,FALSE)</f>
        <v>0.0</v>
      </c>
      <c r="E116" t="n">
        <f>VLOOKUP(data[[#This Row],[Course ID]],courses!A:E,4,FALSE)</f>
        <v>0.0</v>
      </c>
      <c r="F116" t="n">
        <f>VLOOKUP(data[[#This Row],[Course ID]],courses!A:E,5,FALSE)</f>
        <v>0.0</v>
      </c>
      <c r="G116" t="inlineStr">
        <is>
          <t>4243150</t>
        </is>
      </c>
      <c r="H116" t="inlineStr">
        <is>
          <t>EngageAlternativeFormat</t>
        </is>
      </c>
      <c r="I116" t="n">
        <v>1.0</v>
      </c>
      <c r="J116" t="n">
        <v>0.0</v>
      </c>
      <c r="K116" t="n">
        <v>0.0</v>
      </c>
      <c r="L116" t="n">
        <v>0.0</v>
      </c>
      <c r="M116" t="n">
        <v>1.611806023E9</v>
      </c>
      <c r="N116" t="inlineStr">
        <is>
          <t>6859</t>
        </is>
      </c>
      <c r="O116" t="inlineStr">
        <is>
          <t>pdf</t>
        </is>
      </c>
      <c r="P116" t="inlineStr">
        <is>
          <t/>
        </is>
      </c>
      <c r="Q116" t="inlineStr">
        <is>
          <t/>
        </is>
      </c>
      <c r="R116" t="inlineStr">
        <is>
          <t/>
        </is>
      </c>
      <c r="S116" t="inlineStr">
        <is>
          <t/>
        </is>
      </c>
      <c r="T116" t="n">
        <v>44221.0</v>
      </c>
      <c r="U116" t="n">
        <v>1.0</v>
      </c>
      <c r="V116" t="n">
        <v>0.0</v>
      </c>
    </row>
    <row r="117">
      <c r="A117" t="n">
        <v>3.60765907E8</v>
      </c>
      <c r="B117" t="inlineStr">
        <is>
          <t>74</t>
        </is>
      </c>
      <c r="C117" t="n">
        <f>VLOOKUP(data[[#This Row],[Course ID]],courses!A:E,2,FALSE)</f>
        <v>0.0</v>
      </c>
      <c r="D117" t="n">
        <f>VLOOKUP(data[[#This Row],[Course ID]],courses!A:E,3,FALSE)</f>
        <v>0.0</v>
      </c>
      <c r="E117" t="n">
        <f>VLOOKUP(data[[#This Row],[Course ID]],courses!A:E,4,FALSE)</f>
        <v>0.0</v>
      </c>
      <c r="F117" t="n">
        <f>VLOOKUP(data[[#This Row],[Course ID]],courses!A:E,5,FALSE)</f>
        <v>0.0</v>
      </c>
      <c r="G117" t="inlineStr">
        <is>
          <t>4242526</t>
        </is>
      </c>
      <c r="H117" t="inlineStr">
        <is>
          <t>EngageAlternativeFormat</t>
        </is>
      </c>
      <c r="I117" t="n">
        <v>1.0</v>
      </c>
      <c r="J117" t="n">
        <v>0.0</v>
      </c>
      <c r="K117" t="n">
        <v>0.0</v>
      </c>
      <c r="L117" t="n">
        <v>0.0</v>
      </c>
      <c r="M117" t="n">
        <v>1.61180702E9</v>
      </c>
      <c r="N117" t="inlineStr">
        <is>
          <t>6859</t>
        </is>
      </c>
      <c r="O117" t="inlineStr">
        <is>
          <t>pdf</t>
        </is>
      </c>
      <c r="P117" t="inlineStr">
        <is>
          <t/>
        </is>
      </c>
      <c r="Q117" t="inlineStr">
        <is>
          <t/>
        </is>
      </c>
      <c r="R117" t="inlineStr">
        <is>
          <t/>
        </is>
      </c>
      <c r="S117" t="inlineStr">
        <is>
          <t/>
        </is>
      </c>
      <c r="T117" t="n">
        <v>44221.0</v>
      </c>
      <c r="U117" t="n">
        <v>1.0</v>
      </c>
      <c r="V117" t="n">
        <v>0.0</v>
      </c>
    </row>
    <row r="118">
      <c r="A118" t="n">
        <v>-1.919292602E9</v>
      </c>
      <c r="B118" t="inlineStr">
        <is>
          <t>31513</t>
        </is>
      </c>
      <c r="C118" t="n">
        <f>VLOOKUP(data[[#This Row],[Course ID]],courses!A:E,2,FALSE)</f>
        <v>0.0</v>
      </c>
      <c r="D118" t="n">
        <f>VLOOKUP(data[[#This Row],[Course ID]],courses!A:E,3,FALSE)</f>
        <v>0.0</v>
      </c>
      <c r="E118" t="n">
        <f>VLOOKUP(data[[#This Row],[Course ID]],courses!A:E,4,FALSE)</f>
        <v>0.0</v>
      </c>
      <c r="F118" t="n">
        <f>VLOOKUP(data[[#This Row],[Course ID]],courses!A:E,5,FALSE)</f>
        <v>0.0</v>
      </c>
      <c r="G118" t="inlineStr">
        <is>
          <t>4243150</t>
        </is>
      </c>
      <c r="H118" t="inlineStr">
        <is>
          <t>EngageAlternativeFormat</t>
        </is>
      </c>
      <c r="I118" t="n">
        <v>1.0</v>
      </c>
      <c r="J118" t="n">
        <v>0.0</v>
      </c>
      <c r="K118" t="n">
        <v>0.0</v>
      </c>
      <c r="L118" t="n">
        <v>0.0</v>
      </c>
      <c r="M118" t="n">
        <v>1.611810008E9</v>
      </c>
      <c r="N118" t="inlineStr">
        <is>
          <t>6859</t>
        </is>
      </c>
      <c r="O118" t="inlineStr">
        <is>
          <t>pdf</t>
        </is>
      </c>
      <c r="P118" t="inlineStr">
        <is>
          <t/>
        </is>
      </c>
      <c r="Q118" t="inlineStr">
        <is>
          <t/>
        </is>
      </c>
      <c r="R118" t="inlineStr">
        <is>
          <t/>
        </is>
      </c>
      <c r="S118" t="inlineStr">
        <is>
          <t/>
        </is>
      </c>
      <c r="T118" t="n">
        <v>44221.0</v>
      </c>
      <c r="U118" t="n">
        <v>1.0</v>
      </c>
      <c r="V118" t="n">
        <v>0.0</v>
      </c>
    </row>
    <row r="119">
      <c r="A119" t="n">
        <v>-1.525527735E9</v>
      </c>
      <c r="B119" t="inlineStr">
        <is>
          <t>20</t>
        </is>
      </c>
      <c r="C119" t="n">
        <f>VLOOKUP(data[[#This Row],[Course ID]],courses!A:E,2,FALSE)</f>
        <v>0.0</v>
      </c>
      <c r="D119" t="n">
        <f>VLOOKUP(data[[#This Row],[Course ID]],courses!A:E,3,FALSE)</f>
        <v>0.0</v>
      </c>
      <c r="E119" t="n">
        <f>VLOOKUP(data[[#This Row],[Course ID]],courses!A:E,4,FALSE)</f>
        <v>0.0</v>
      </c>
      <c r="F119" t="n">
        <f>VLOOKUP(data[[#This Row],[Course ID]],courses!A:E,5,FALSE)</f>
        <v>0.0</v>
      </c>
      <c r="G119" t="inlineStr">
        <is>
          <t>1731266</t>
        </is>
      </c>
      <c r="H119" t="inlineStr">
        <is>
          <t>EngageAlternativeFormat</t>
        </is>
      </c>
      <c r="I119" t="n">
        <v>1.0</v>
      </c>
      <c r="J119" t="n">
        <v>0.0</v>
      </c>
      <c r="K119" t="n">
        <v>0.0</v>
      </c>
      <c r="L119" t="n">
        <v>0.0</v>
      </c>
      <c r="M119" t="n">
        <v>1.611811003E9</v>
      </c>
      <c r="N119" t="inlineStr">
        <is>
          <t>6859</t>
        </is>
      </c>
      <c r="O119" t="inlineStr">
        <is>
          <t>pdf</t>
        </is>
      </c>
      <c r="P119" t="inlineStr">
        <is>
          <t/>
        </is>
      </c>
      <c r="Q119" t="inlineStr">
        <is>
          <t/>
        </is>
      </c>
      <c r="R119" t="inlineStr">
        <is>
          <t/>
        </is>
      </c>
      <c r="S119" t="inlineStr">
        <is>
          <t/>
        </is>
      </c>
      <c r="T119" t="n">
        <v>44221.0</v>
      </c>
      <c r="U119" t="n">
        <v>1.0</v>
      </c>
      <c r="V119" t="n">
        <v>0.0</v>
      </c>
    </row>
    <row r="120">
      <c r="A120" t="n">
        <v>2.39140581E8</v>
      </c>
      <c r="B120" t="inlineStr">
        <is>
          <t>45</t>
        </is>
      </c>
      <c r="C120" t="n">
        <f>VLOOKUP(data[[#This Row],[Course ID]],courses!A:E,2,FALSE)</f>
        <v>0.0</v>
      </c>
      <c r="D120" t="n">
        <f>VLOOKUP(data[[#This Row],[Course ID]],courses!A:E,3,FALSE)</f>
        <v>0.0</v>
      </c>
      <c r="E120" t="n">
        <f>VLOOKUP(data[[#This Row],[Course ID]],courses!A:E,4,FALSE)</f>
        <v>0.0</v>
      </c>
      <c r="F120" t="n">
        <f>VLOOKUP(data[[#This Row],[Course ID]],courses!A:E,5,FALSE)</f>
        <v>0.0</v>
      </c>
      <c r="G120" t="inlineStr">
        <is>
          <t>1996149</t>
        </is>
      </c>
      <c r="H120" t="inlineStr">
        <is>
          <t>EngageAlternativeFormat</t>
        </is>
      </c>
      <c r="I120" t="n">
        <v>1.0</v>
      </c>
      <c r="J120" t="n">
        <v>0.0</v>
      </c>
      <c r="K120" t="n">
        <v>0.0</v>
      </c>
      <c r="L120" t="n">
        <v>0.0</v>
      </c>
      <c r="M120" t="n">
        <v>1.611812658E9</v>
      </c>
      <c r="N120" t="inlineStr">
        <is>
          <t>6859</t>
        </is>
      </c>
      <c r="O120" t="inlineStr">
        <is>
          <t>document</t>
        </is>
      </c>
      <c r="P120" t="inlineStr">
        <is>
          <t/>
        </is>
      </c>
      <c r="Q120" t="inlineStr">
        <is>
          <t/>
        </is>
      </c>
      <c r="R120" t="inlineStr">
        <is>
          <t/>
        </is>
      </c>
      <c r="S120" t="inlineStr">
        <is>
          <t/>
        </is>
      </c>
      <c r="T120" t="n">
        <v>44221.0</v>
      </c>
      <c r="U120" t="n">
        <v>1.0</v>
      </c>
      <c r="V120" t="n">
        <v>0.0</v>
      </c>
    </row>
    <row r="121">
      <c r="A121" t="n">
        <v>-1.954445234E9</v>
      </c>
      <c r="B121" t="inlineStr">
        <is>
          <t>4</t>
        </is>
      </c>
      <c r="C121" t="n">
        <f>VLOOKUP(data[[#This Row],[Course ID]],courses!A:E,2,FALSE)</f>
        <v>0.0</v>
      </c>
      <c r="D121" t="n">
        <f>VLOOKUP(data[[#This Row],[Course ID]],courses!A:E,3,FALSE)</f>
        <v>0.0</v>
      </c>
      <c r="E121" t="n">
        <f>VLOOKUP(data[[#This Row],[Course ID]],courses!A:E,4,FALSE)</f>
        <v>0.0</v>
      </c>
      <c r="F121" t="n">
        <f>VLOOKUP(data[[#This Row],[Course ID]],courses!A:E,5,FALSE)</f>
        <v>0.0</v>
      </c>
      <c r="G121" t="inlineStr">
        <is>
          <t>1959977</t>
        </is>
      </c>
      <c r="H121" t="inlineStr">
        <is>
          <t>EngageAlternativeFormat</t>
        </is>
      </c>
      <c r="I121" t="n">
        <v>1.0</v>
      </c>
      <c r="J121" t="n">
        <v>0.0</v>
      </c>
      <c r="K121" t="n">
        <v>0.0</v>
      </c>
      <c r="L121" t="n">
        <v>0.0</v>
      </c>
      <c r="M121" t="n">
        <v>1.611813643E9</v>
      </c>
      <c r="N121" t="inlineStr">
        <is>
          <t>6859</t>
        </is>
      </c>
      <c r="O121" t="inlineStr">
        <is>
          <t>pdf</t>
        </is>
      </c>
      <c r="P121" t="inlineStr">
        <is>
          <t/>
        </is>
      </c>
      <c r="Q121" t="inlineStr">
        <is>
          <t/>
        </is>
      </c>
      <c r="R121" t="inlineStr">
        <is>
          <t/>
        </is>
      </c>
      <c r="S121" t="inlineStr">
        <is>
          <t/>
        </is>
      </c>
      <c r="T121" t="n">
        <v>44221.0</v>
      </c>
      <c r="U121" t="n">
        <v>1.0</v>
      </c>
      <c r="V121" t="n">
        <v>0.0</v>
      </c>
    </row>
    <row r="122">
      <c r="A122" t="n">
        <v>1.012903791E9</v>
      </c>
      <c r="B122" t="inlineStr">
        <is>
          <t>31513</t>
        </is>
      </c>
      <c r="C122" t="n">
        <f>VLOOKUP(data[[#This Row],[Course ID]],courses!A:E,2,FALSE)</f>
        <v>0.0</v>
      </c>
      <c r="D122" t="n">
        <f>VLOOKUP(data[[#This Row],[Course ID]],courses!A:E,3,FALSE)</f>
        <v>0.0</v>
      </c>
      <c r="E122" t="n">
        <f>VLOOKUP(data[[#This Row],[Course ID]],courses!A:E,4,FALSE)</f>
        <v>0.0</v>
      </c>
      <c r="F122" t="n">
        <f>VLOOKUP(data[[#This Row],[Course ID]],courses!A:E,5,FALSE)</f>
        <v>0.0</v>
      </c>
      <c r="G122" t="inlineStr">
        <is>
          <t>4243150</t>
        </is>
      </c>
      <c r="H122" t="inlineStr">
        <is>
          <t>EngageAlternativeFormat</t>
        </is>
      </c>
      <c r="I122" t="n">
        <v>1.0</v>
      </c>
      <c r="J122" t="n">
        <v>0.0</v>
      </c>
      <c r="K122" t="n">
        <v>0.0</v>
      </c>
      <c r="L122" t="n">
        <v>0.0</v>
      </c>
      <c r="M122" t="n">
        <v>1.611813707E9</v>
      </c>
      <c r="N122" t="inlineStr">
        <is>
          <t>6859</t>
        </is>
      </c>
      <c r="O122" t="inlineStr">
        <is>
          <t>pdf</t>
        </is>
      </c>
      <c r="P122" t="inlineStr">
        <is>
          <t/>
        </is>
      </c>
      <c r="Q122" t="inlineStr">
        <is>
          <t/>
        </is>
      </c>
      <c r="R122" t="inlineStr">
        <is>
          <t/>
        </is>
      </c>
      <c r="S122" t="inlineStr">
        <is>
          <t/>
        </is>
      </c>
      <c r="T122" t="n">
        <v>44221.0</v>
      </c>
      <c r="U122" t="n">
        <v>1.0</v>
      </c>
      <c r="V122" t="n">
        <v>0.0</v>
      </c>
    </row>
    <row r="123">
      <c r="A123" t="n">
        <v>-2.125311336E9</v>
      </c>
      <c r="B123" t="inlineStr">
        <is>
          <t>31513</t>
        </is>
      </c>
      <c r="C123" t="n">
        <f>VLOOKUP(data[[#This Row],[Course ID]],courses!A:E,2,FALSE)</f>
        <v>0.0</v>
      </c>
      <c r="D123" t="n">
        <f>VLOOKUP(data[[#This Row],[Course ID]],courses!A:E,3,FALSE)</f>
        <v>0.0</v>
      </c>
      <c r="E123" t="n">
        <f>VLOOKUP(data[[#This Row],[Course ID]],courses!A:E,4,FALSE)</f>
        <v>0.0</v>
      </c>
      <c r="F123" t="n">
        <f>VLOOKUP(data[[#This Row],[Course ID]],courses!A:E,5,FALSE)</f>
        <v>0.0</v>
      </c>
      <c r="G123" t="inlineStr">
        <is>
          <t>4243150</t>
        </is>
      </c>
      <c r="H123" t="inlineStr">
        <is>
          <t>EngageAlternativeFormat</t>
        </is>
      </c>
      <c r="I123" t="n">
        <v>1.0</v>
      </c>
      <c r="J123" t="n">
        <v>0.0</v>
      </c>
      <c r="K123" t="n">
        <v>0.0</v>
      </c>
      <c r="L123" t="n">
        <v>0.0</v>
      </c>
      <c r="M123" t="n">
        <v>1.611813741E9</v>
      </c>
      <c r="N123" t="inlineStr">
        <is>
          <t>6859</t>
        </is>
      </c>
      <c r="O123" t="inlineStr">
        <is>
          <t>pdf</t>
        </is>
      </c>
      <c r="P123" t="inlineStr">
        <is>
          <t/>
        </is>
      </c>
      <c r="Q123" t="inlineStr">
        <is>
          <t/>
        </is>
      </c>
      <c r="R123" t="inlineStr">
        <is>
          <t/>
        </is>
      </c>
      <c r="S123" t="inlineStr">
        <is>
          <t/>
        </is>
      </c>
      <c r="T123" t="n">
        <v>44221.0</v>
      </c>
      <c r="U123" t="n">
        <v>1.0</v>
      </c>
      <c r="V123" t="n">
        <v>0.0</v>
      </c>
    </row>
    <row r="124">
      <c r="A124" t="n">
        <v>-1.262240781E9</v>
      </c>
      <c r="B124" t="inlineStr">
        <is>
          <t>17270</t>
        </is>
      </c>
      <c r="C124" t="n">
        <f>VLOOKUP(data[[#This Row],[Course ID]],courses!A:E,2,FALSE)</f>
        <v>0.0</v>
      </c>
      <c r="D124" t="n">
        <f>VLOOKUP(data[[#This Row],[Course ID]],courses!A:E,3,FALSE)</f>
        <v>0.0</v>
      </c>
      <c r="E124" t="n">
        <f>VLOOKUP(data[[#This Row],[Course ID]],courses!A:E,4,FALSE)</f>
        <v>0.0</v>
      </c>
      <c r="F124" t="n">
        <f>VLOOKUP(data[[#This Row],[Course ID]],courses!A:E,5,FALSE)</f>
        <v>0.0</v>
      </c>
      <c r="G124" t="inlineStr">
        <is>
          <t>4269667</t>
        </is>
      </c>
      <c r="H124" t="inlineStr">
        <is>
          <t>EngageAlternativeFormat</t>
        </is>
      </c>
      <c r="I124" t="n">
        <v>1.0</v>
      </c>
      <c r="J124" t="n">
        <v>0.0</v>
      </c>
      <c r="K124" t="n">
        <v>0.0</v>
      </c>
      <c r="L124" t="n">
        <v>0.0</v>
      </c>
      <c r="M124" t="n">
        <v>1.61181621E9</v>
      </c>
      <c r="N124" t="inlineStr">
        <is>
          <t>6859</t>
        </is>
      </c>
      <c r="O124" t="inlineStr">
        <is>
          <t>pdf</t>
        </is>
      </c>
      <c r="P124" t="inlineStr">
        <is>
          <t/>
        </is>
      </c>
      <c r="Q124" t="inlineStr">
        <is>
          <t/>
        </is>
      </c>
      <c r="R124" t="inlineStr">
        <is>
          <t/>
        </is>
      </c>
      <c r="S124" t="inlineStr">
        <is>
          <t/>
        </is>
      </c>
      <c r="T124" t="n">
        <v>44221.0</v>
      </c>
      <c r="U124" t="n">
        <v>1.0</v>
      </c>
      <c r="V124" t="n">
        <v>0.0</v>
      </c>
    </row>
    <row r="125">
      <c r="A125" t="n">
        <v>-1.019967974E9</v>
      </c>
      <c r="B125" t="inlineStr">
        <is>
          <t>31513</t>
        </is>
      </c>
      <c r="C125" t="n">
        <f>VLOOKUP(data[[#This Row],[Course ID]],courses!A:E,2,FALSE)</f>
        <v>0.0</v>
      </c>
      <c r="D125" t="n">
        <f>VLOOKUP(data[[#This Row],[Course ID]],courses!A:E,3,FALSE)</f>
        <v>0.0</v>
      </c>
      <c r="E125" t="n">
        <f>VLOOKUP(data[[#This Row],[Course ID]],courses!A:E,4,FALSE)</f>
        <v>0.0</v>
      </c>
      <c r="F125" t="n">
        <f>VLOOKUP(data[[#This Row],[Course ID]],courses!A:E,5,FALSE)</f>
        <v>0.0</v>
      </c>
      <c r="G125" t="inlineStr">
        <is>
          <t>4243150</t>
        </is>
      </c>
      <c r="H125" t="inlineStr">
        <is>
          <t>EngageAlternativeFormat</t>
        </is>
      </c>
      <c r="I125" t="n">
        <v>1.0</v>
      </c>
      <c r="J125" t="n">
        <v>0.0</v>
      </c>
      <c r="K125" t="n">
        <v>0.0</v>
      </c>
      <c r="L125" t="n">
        <v>0.0</v>
      </c>
      <c r="M125" t="n">
        <v>1.611817734E9</v>
      </c>
      <c r="N125" t="inlineStr">
        <is>
          <t>6859</t>
        </is>
      </c>
      <c r="O125" t="inlineStr">
        <is>
          <t>pdf</t>
        </is>
      </c>
      <c r="P125" t="inlineStr">
        <is>
          <t/>
        </is>
      </c>
      <c r="Q125" t="inlineStr">
        <is>
          <t/>
        </is>
      </c>
      <c r="R125" t="inlineStr">
        <is>
          <t/>
        </is>
      </c>
      <c r="S125" t="inlineStr">
        <is>
          <t/>
        </is>
      </c>
      <c r="T125" t="n">
        <v>44221.0</v>
      </c>
      <c r="U125" t="n">
        <v>1.0</v>
      </c>
      <c r="V125" t="n">
        <v>0.0</v>
      </c>
    </row>
    <row r="126">
      <c r="A126" t="n">
        <v>-1.088489129E9</v>
      </c>
      <c r="B126" t="inlineStr">
        <is>
          <t>31513</t>
        </is>
      </c>
      <c r="C126" t="n">
        <f>VLOOKUP(data[[#This Row],[Course ID]],courses!A:E,2,FALSE)</f>
        <v>0.0</v>
      </c>
      <c r="D126" t="n">
        <f>VLOOKUP(data[[#This Row],[Course ID]],courses!A:E,3,FALSE)</f>
        <v>0.0</v>
      </c>
      <c r="E126" t="n">
        <f>VLOOKUP(data[[#This Row],[Course ID]],courses!A:E,4,FALSE)</f>
        <v>0.0</v>
      </c>
      <c r="F126" t="n">
        <f>VLOOKUP(data[[#This Row],[Course ID]],courses!A:E,5,FALSE)</f>
        <v>0.0</v>
      </c>
      <c r="G126" t="inlineStr">
        <is>
          <t>4243150</t>
        </is>
      </c>
      <c r="H126" t="inlineStr">
        <is>
          <t>EngageAlternativeFormat</t>
        </is>
      </c>
      <c r="I126" t="n">
        <v>1.0</v>
      </c>
      <c r="J126" t="n">
        <v>0.0</v>
      </c>
      <c r="K126" t="n">
        <v>0.0</v>
      </c>
      <c r="L126" t="n">
        <v>0.0</v>
      </c>
      <c r="M126" t="n">
        <v>1.611819262E9</v>
      </c>
      <c r="N126" t="inlineStr">
        <is>
          <t>6859</t>
        </is>
      </c>
      <c r="O126" t="inlineStr">
        <is>
          <t>pdf</t>
        </is>
      </c>
      <c r="P126" t="inlineStr">
        <is>
          <t/>
        </is>
      </c>
      <c r="Q126" t="inlineStr">
        <is>
          <t/>
        </is>
      </c>
      <c r="R126" t="inlineStr">
        <is>
          <t/>
        </is>
      </c>
      <c r="S126" t="inlineStr">
        <is>
          <t/>
        </is>
      </c>
      <c r="T126" t="n">
        <v>44221.0</v>
      </c>
      <c r="U126" t="n">
        <v>1.0</v>
      </c>
      <c r="V126" t="n">
        <v>0.0</v>
      </c>
    </row>
    <row r="127">
      <c r="A127" t="n">
        <v>-8.42903571E8</v>
      </c>
      <c r="B127" t="inlineStr">
        <is>
          <t>17270</t>
        </is>
      </c>
      <c r="C127" t="n">
        <f>VLOOKUP(data[[#This Row],[Course ID]],courses!A:E,2,FALSE)</f>
        <v>0.0</v>
      </c>
      <c r="D127" t="n">
        <f>VLOOKUP(data[[#This Row],[Course ID]],courses!A:E,3,FALSE)</f>
        <v>0.0</v>
      </c>
      <c r="E127" t="n">
        <f>VLOOKUP(data[[#This Row],[Course ID]],courses!A:E,4,FALSE)</f>
        <v>0.0</v>
      </c>
      <c r="F127" t="n">
        <f>VLOOKUP(data[[#This Row],[Course ID]],courses!A:E,5,FALSE)</f>
        <v>0.0</v>
      </c>
      <c r="G127" t="inlineStr">
        <is>
          <t>4269667</t>
        </is>
      </c>
      <c r="H127" t="inlineStr">
        <is>
          <t>EngageAlternativeFormat</t>
        </is>
      </c>
      <c r="I127" t="n">
        <v>1.0</v>
      </c>
      <c r="J127" t="n">
        <v>0.0</v>
      </c>
      <c r="K127" t="n">
        <v>0.0</v>
      </c>
      <c r="L127" t="n">
        <v>0.0</v>
      </c>
      <c r="M127" t="n">
        <v>1.611820371E9</v>
      </c>
      <c r="N127" t="inlineStr">
        <is>
          <t>6859</t>
        </is>
      </c>
      <c r="O127" t="inlineStr">
        <is>
          <t>pdf</t>
        </is>
      </c>
      <c r="P127" t="inlineStr">
        <is>
          <t/>
        </is>
      </c>
      <c r="Q127" t="inlineStr">
        <is>
          <t/>
        </is>
      </c>
      <c r="R127" t="inlineStr">
        <is>
          <t/>
        </is>
      </c>
      <c r="S127" t="inlineStr">
        <is>
          <t/>
        </is>
      </c>
      <c r="T127" t="n">
        <v>44221.0</v>
      </c>
      <c r="U127" t="n">
        <v>1.0</v>
      </c>
      <c r="V127" t="n">
        <v>0.0</v>
      </c>
    </row>
    <row r="128">
      <c r="A128" t="n">
        <v>1.309276804E9</v>
      </c>
      <c r="B128" t="inlineStr">
        <is>
          <t>17270</t>
        </is>
      </c>
      <c r="C128" t="n">
        <f>VLOOKUP(data[[#This Row],[Course ID]],courses!A:E,2,FALSE)</f>
        <v>0.0</v>
      </c>
      <c r="D128" t="n">
        <f>VLOOKUP(data[[#This Row],[Course ID]],courses!A:E,3,FALSE)</f>
        <v>0.0</v>
      </c>
      <c r="E128" t="n">
        <f>VLOOKUP(data[[#This Row],[Course ID]],courses!A:E,4,FALSE)</f>
        <v>0.0</v>
      </c>
      <c r="F128" t="n">
        <f>VLOOKUP(data[[#This Row],[Course ID]],courses!A:E,5,FALSE)</f>
        <v>0.0</v>
      </c>
      <c r="G128" t="inlineStr">
        <is>
          <t>4198067</t>
        </is>
      </c>
      <c r="H128" t="inlineStr">
        <is>
          <t>EngageAlternativeFormat</t>
        </is>
      </c>
      <c r="I128" t="n">
        <v>1.0</v>
      </c>
      <c r="J128" t="n">
        <v>0.0</v>
      </c>
      <c r="K128" t="n">
        <v>0.0</v>
      </c>
      <c r="L128" t="n">
        <v>0.0</v>
      </c>
      <c r="M128" t="n">
        <v>1.611820504E9</v>
      </c>
      <c r="N128" t="inlineStr">
        <is>
          <t>6859</t>
        </is>
      </c>
      <c r="O128" t="inlineStr">
        <is>
          <t>pdf</t>
        </is>
      </c>
      <c r="P128" t="inlineStr">
        <is>
          <t/>
        </is>
      </c>
      <c r="Q128" t="inlineStr">
        <is>
          <t/>
        </is>
      </c>
      <c r="R128" t="inlineStr">
        <is>
          <t/>
        </is>
      </c>
      <c r="S128" t="inlineStr">
        <is>
          <t/>
        </is>
      </c>
      <c r="T128" t="n">
        <v>44221.0</v>
      </c>
      <c r="U128" t="n">
        <v>1.0</v>
      </c>
      <c r="V128" t="n">
        <v>0.0</v>
      </c>
    </row>
    <row r="129">
      <c r="A129" t="n">
        <v>-1.207371535E9</v>
      </c>
      <c r="B129" t="inlineStr">
        <is>
          <t>31513</t>
        </is>
      </c>
      <c r="C129" t="n">
        <f>VLOOKUP(data[[#This Row],[Course ID]],courses!A:E,2,FALSE)</f>
        <v>0.0</v>
      </c>
      <c r="D129" t="n">
        <f>VLOOKUP(data[[#This Row],[Course ID]],courses!A:E,3,FALSE)</f>
        <v>0.0</v>
      </c>
      <c r="E129" t="n">
        <f>VLOOKUP(data[[#This Row],[Course ID]],courses!A:E,4,FALSE)</f>
        <v>0.0</v>
      </c>
      <c r="F129" t="n">
        <f>VLOOKUP(data[[#This Row],[Course ID]],courses!A:E,5,FALSE)</f>
        <v>0.0</v>
      </c>
      <c r="G129" t="inlineStr">
        <is>
          <t>4243150</t>
        </is>
      </c>
      <c r="H129" t="inlineStr">
        <is>
          <t>EngageAlternativeFormat</t>
        </is>
      </c>
      <c r="I129" t="n">
        <v>1.0</v>
      </c>
      <c r="J129" t="n">
        <v>0.0</v>
      </c>
      <c r="K129" t="n">
        <v>0.0</v>
      </c>
      <c r="L129" t="n">
        <v>0.0</v>
      </c>
      <c r="M129" t="n">
        <v>1.611820667E9</v>
      </c>
      <c r="N129" t="inlineStr">
        <is>
          <t>6859</t>
        </is>
      </c>
      <c r="O129" t="inlineStr">
        <is>
          <t>pdf</t>
        </is>
      </c>
      <c r="P129" t="inlineStr">
        <is>
          <t/>
        </is>
      </c>
      <c r="Q129" t="inlineStr">
        <is>
          <t/>
        </is>
      </c>
      <c r="R129" t="inlineStr">
        <is>
          <t/>
        </is>
      </c>
      <c r="S129" t="inlineStr">
        <is>
          <t/>
        </is>
      </c>
      <c r="T129" t="n">
        <v>44221.0</v>
      </c>
      <c r="U129" t="n">
        <v>1.0</v>
      </c>
      <c r="V129" t="n">
        <v>0.0</v>
      </c>
    </row>
    <row r="130">
      <c r="A130" t="n">
        <v>-1.332554509E9</v>
      </c>
      <c r="B130" t="inlineStr">
        <is>
          <t>31513</t>
        </is>
      </c>
      <c r="C130" t="n">
        <f>VLOOKUP(data[[#This Row],[Course ID]],courses!A:E,2,FALSE)</f>
        <v>0.0</v>
      </c>
      <c r="D130" t="n">
        <f>VLOOKUP(data[[#This Row],[Course ID]],courses!A:E,3,FALSE)</f>
        <v>0.0</v>
      </c>
      <c r="E130" t="n">
        <f>VLOOKUP(data[[#This Row],[Course ID]],courses!A:E,4,FALSE)</f>
        <v>0.0</v>
      </c>
      <c r="F130" t="n">
        <f>VLOOKUP(data[[#This Row],[Course ID]],courses!A:E,5,FALSE)</f>
        <v>0.0</v>
      </c>
      <c r="G130" t="inlineStr">
        <is>
          <t>4243150</t>
        </is>
      </c>
      <c r="H130" t="inlineStr">
        <is>
          <t>EngageAlternativeFormat</t>
        </is>
      </c>
      <c r="I130" t="n">
        <v>1.0</v>
      </c>
      <c r="J130" t="n">
        <v>0.0</v>
      </c>
      <c r="K130" t="n">
        <v>0.0</v>
      </c>
      <c r="L130" t="n">
        <v>0.0</v>
      </c>
      <c r="M130" t="n">
        <v>1.611820822E9</v>
      </c>
      <c r="N130" t="inlineStr">
        <is>
          <t>6859</t>
        </is>
      </c>
      <c r="O130" t="inlineStr">
        <is>
          <t>pdf</t>
        </is>
      </c>
      <c r="P130" t="inlineStr">
        <is>
          <t/>
        </is>
      </c>
      <c r="Q130" t="inlineStr">
        <is>
          <t/>
        </is>
      </c>
      <c r="R130" t="inlineStr">
        <is>
          <t/>
        </is>
      </c>
      <c r="S130" t="inlineStr">
        <is>
          <t/>
        </is>
      </c>
      <c r="T130" t="n">
        <v>44221.0</v>
      </c>
      <c r="U130" t="n">
        <v>1.0</v>
      </c>
      <c r="V130" t="n">
        <v>0.0</v>
      </c>
    </row>
    <row r="131">
      <c r="A131" t="n">
        <v>-6.54416566E8</v>
      </c>
      <c r="B131" t="inlineStr">
        <is>
          <t>31513</t>
        </is>
      </c>
      <c r="C131" t="n">
        <f>VLOOKUP(data[[#This Row],[Course ID]],courses!A:E,2,FALSE)</f>
        <v>0.0</v>
      </c>
      <c r="D131" t="n">
        <f>VLOOKUP(data[[#This Row],[Course ID]],courses!A:E,3,FALSE)</f>
        <v>0.0</v>
      </c>
      <c r="E131" t="n">
        <f>VLOOKUP(data[[#This Row],[Course ID]],courses!A:E,4,FALSE)</f>
        <v>0.0</v>
      </c>
      <c r="F131" t="n">
        <f>VLOOKUP(data[[#This Row],[Course ID]],courses!A:E,5,FALSE)</f>
        <v>0.0</v>
      </c>
      <c r="G131" t="inlineStr">
        <is>
          <t>4243150</t>
        </is>
      </c>
      <c r="H131" t="inlineStr">
        <is>
          <t>EngageAlternativeFormat</t>
        </is>
      </c>
      <c r="I131" t="n">
        <v>1.0</v>
      </c>
      <c r="J131" t="n">
        <v>0.0</v>
      </c>
      <c r="K131" t="n">
        <v>0.0</v>
      </c>
      <c r="L131" t="n">
        <v>0.0</v>
      </c>
      <c r="M131" t="n">
        <v>1.611822293E9</v>
      </c>
      <c r="N131" t="inlineStr">
        <is>
          <t>6859</t>
        </is>
      </c>
      <c r="O131" t="inlineStr">
        <is>
          <t>pdf</t>
        </is>
      </c>
      <c r="P131" t="inlineStr">
        <is>
          <t/>
        </is>
      </c>
      <c r="Q131" t="inlineStr">
        <is>
          <t/>
        </is>
      </c>
      <c r="R131" t="inlineStr">
        <is>
          <t/>
        </is>
      </c>
      <c r="S131" t="inlineStr">
        <is>
          <t/>
        </is>
      </c>
      <c r="T131" t="n">
        <v>44221.0</v>
      </c>
      <c r="U131" t="n">
        <v>1.0</v>
      </c>
      <c r="V131" t="n">
        <v>0.0</v>
      </c>
    </row>
    <row r="132">
      <c r="A132" t="n">
        <v>6.36711435E8</v>
      </c>
      <c r="B132" t="inlineStr">
        <is>
          <t>17270</t>
        </is>
      </c>
      <c r="C132" t="n">
        <f>VLOOKUP(data[[#This Row],[Course ID]],courses!A:E,2,FALSE)</f>
        <v>0.0</v>
      </c>
      <c r="D132" t="n">
        <f>VLOOKUP(data[[#This Row],[Course ID]],courses!A:E,3,FALSE)</f>
        <v>0.0</v>
      </c>
      <c r="E132" t="n">
        <f>VLOOKUP(data[[#This Row],[Course ID]],courses!A:E,4,FALSE)</f>
        <v>0.0</v>
      </c>
      <c r="F132" t="n">
        <f>VLOOKUP(data[[#This Row],[Course ID]],courses!A:E,5,FALSE)</f>
        <v>0.0</v>
      </c>
      <c r="G132" t="inlineStr">
        <is>
          <t>4269667</t>
        </is>
      </c>
      <c r="H132" t="inlineStr">
        <is>
          <t>EngageAlternativeFormat</t>
        </is>
      </c>
      <c r="I132" t="n">
        <v>1.0</v>
      </c>
      <c r="J132" t="n">
        <v>0.0</v>
      </c>
      <c r="K132" t="n">
        <v>0.0</v>
      </c>
      <c r="L132" t="n">
        <v>0.0</v>
      </c>
      <c r="M132" t="n">
        <v>1.611823013E9</v>
      </c>
      <c r="N132" t="inlineStr">
        <is>
          <t>6859</t>
        </is>
      </c>
      <c r="O132" t="inlineStr">
        <is>
          <t>pdf</t>
        </is>
      </c>
      <c r="P132" t="inlineStr">
        <is>
          <t/>
        </is>
      </c>
      <c r="Q132" t="inlineStr">
        <is>
          <t/>
        </is>
      </c>
      <c r="R132" t="inlineStr">
        <is>
          <t/>
        </is>
      </c>
      <c r="S132" t="inlineStr">
        <is>
          <t/>
        </is>
      </c>
      <c r="T132" t="n">
        <v>44221.0</v>
      </c>
      <c r="U132" t="n">
        <v>1.0</v>
      </c>
      <c r="V132" t="n">
        <v>0.0</v>
      </c>
    </row>
    <row r="133">
      <c r="A133" t="n">
        <v>-1.156253556E9</v>
      </c>
      <c r="B133" t="inlineStr">
        <is>
          <t>113</t>
        </is>
      </c>
      <c r="C133" t="n">
        <f>VLOOKUP(data[[#This Row],[Course ID]],courses!A:E,2,FALSE)</f>
        <v>0.0</v>
      </c>
      <c r="D133" t="n">
        <f>VLOOKUP(data[[#This Row],[Course ID]],courses!A:E,3,FALSE)</f>
        <v>0.0</v>
      </c>
      <c r="E133" t="n">
        <f>VLOOKUP(data[[#This Row],[Course ID]],courses!A:E,4,FALSE)</f>
        <v>0.0</v>
      </c>
      <c r="F133" t="n">
        <f>VLOOKUP(data[[#This Row],[Course ID]],courses!A:E,5,FALSE)</f>
        <v>0.0</v>
      </c>
      <c r="G133" t="inlineStr">
        <is>
          <t>4225458</t>
        </is>
      </c>
      <c r="H133" t="inlineStr">
        <is>
          <t>EngageAlternativeFormat</t>
        </is>
      </c>
      <c r="I133" t="n">
        <v>1.0</v>
      </c>
      <c r="J133" t="n">
        <v>0.0</v>
      </c>
      <c r="K133" t="n">
        <v>0.0</v>
      </c>
      <c r="L133" t="n">
        <v>0.0</v>
      </c>
      <c r="M133" t="n">
        <v>1.611823072E9</v>
      </c>
      <c r="N133" t="inlineStr">
        <is>
          <t>6859</t>
        </is>
      </c>
      <c r="O133" t="inlineStr">
        <is>
          <t>pdf</t>
        </is>
      </c>
      <c r="P133" t="inlineStr">
        <is>
          <t/>
        </is>
      </c>
      <c r="Q133" t="inlineStr">
        <is>
          <t/>
        </is>
      </c>
      <c r="R133" t="inlineStr">
        <is>
          <t/>
        </is>
      </c>
      <c r="S133" t="inlineStr">
        <is>
          <t/>
        </is>
      </c>
      <c r="T133" t="n">
        <v>44221.0</v>
      </c>
      <c r="U133" t="n">
        <v>1.0</v>
      </c>
      <c r="V133" t="n">
        <v>0.0</v>
      </c>
    </row>
    <row r="134">
      <c r="A134" t="n">
        <v>-7.02346972E8</v>
      </c>
      <c r="B134" t="inlineStr">
        <is>
          <t>113</t>
        </is>
      </c>
      <c r="C134" t="n">
        <f>VLOOKUP(data[[#This Row],[Course ID]],courses!A:E,2,FALSE)</f>
        <v>0.0</v>
      </c>
      <c r="D134" t="n">
        <f>VLOOKUP(data[[#This Row],[Course ID]],courses!A:E,3,FALSE)</f>
        <v>0.0</v>
      </c>
      <c r="E134" t="n">
        <f>VLOOKUP(data[[#This Row],[Course ID]],courses!A:E,4,FALSE)</f>
        <v>0.0</v>
      </c>
      <c r="F134" t="n">
        <f>VLOOKUP(data[[#This Row],[Course ID]],courses!A:E,5,FALSE)</f>
        <v>0.0</v>
      </c>
      <c r="G134" t="inlineStr">
        <is>
          <t>4225458</t>
        </is>
      </c>
      <c r="H134" t="inlineStr">
        <is>
          <t>BeginDownloadAlternativeFormats</t>
        </is>
      </c>
      <c r="I134" t="n">
        <v>0.0</v>
      </c>
      <c r="J134" t="n">
        <v>1.0</v>
      </c>
      <c r="K134" t="n">
        <v>0.0</v>
      </c>
      <c r="L134" t="n">
        <v>0.0</v>
      </c>
      <c r="M134" t="n">
        <v>1.611823074E9</v>
      </c>
      <c r="N134" t="inlineStr">
        <is>
          <t>6859</t>
        </is>
      </c>
      <c r="O134" t="inlineStr">
        <is>
          <t>pdf</t>
        </is>
      </c>
      <c r="P134" t="inlineStr">
        <is>
          <t>Html</t>
        </is>
      </c>
      <c r="Q134" t="inlineStr">
        <is>
          <t/>
        </is>
      </c>
      <c r="R134" t="inlineStr">
        <is>
          <t/>
        </is>
      </c>
      <c r="S134" t="inlineStr">
        <is>
          <t/>
        </is>
      </c>
      <c r="T134" t="n">
        <v>44221.0</v>
      </c>
      <c r="U134" t="n">
        <v>1.0</v>
      </c>
      <c r="V134" t="n">
        <v>0.0</v>
      </c>
    </row>
    <row r="135">
      <c r="A135" t="n">
        <v>-1.073330326E9</v>
      </c>
      <c r="B135" t="inlineStr">
        <is>
          <t>113</t>
        </is>
      </c>
      <c r="C135" t="n">
        <f>VLOOKUP(data[[#This Row],[Course ID]],courses!A:E,2,FALSE)</f>
        <v>0.0</v>
      </c>
      <c r="D135" t="n">
        <f>VLOOKUP(data[[#This Row],[Course ID]],courses!A:E,3,FALSE)</f>
        <v>0.0</v>
      </c>
      <c r="E135" t="n">
        <f>VLOOKUP(data[[#This Row],[Course ID]],courses!A:E,4,FALSE)</f>
        <v>0.0</v>
      </c>
      <c r="F135" t="n">
        <f>VLOOKUP(data[[#This Row],[Course ID]],courses!A:E,5,FALSE)</f>
        <v>0.0</v>
      </c>
      <c r="G135" t="inlineStr">
        <is>
          <t>4225458</t>
        </is>
      </c>
      <c r="H135" t="inlineStr">
        <is>
          <t>EngageAlternativeFormat</t>
        </is>
      </c>
      <c r="I135" t="n">
        <v>1.0</v>
      </c>
      <c r="J135" t="n">
        <v>0.0</v>
      </c>
      <c r="K135" t="n">
        <v>0.0</v>
      </c>
      <c r="L135" t="n">
        <v>0.0</v>
      </c>
      <c r="M135" t="n">
        <v>1.611823272E9</v>
      </c>
      <c r="N135" t="inlineStr">
        <is>
          <t>6859</t>
        </is>
      </c>
      <c r="O135" t="inlineStr">
        <is>
          <t>pdf</t>
        </is>
      </c>
      <c r="P135" t="inlineStr">
        <is>
          <t/>
        </is>
      </c>
      <c r="Q135" t="inlineStr">
        <is>
          <t/>
        </is>
      </c>
      <c r="R135" t="inlineStr">
        <is>
          <t/>
        </is>
      </c>
      <c r="S135" t="inlineStr">
        <is>
          <t/>
        </is>
      </c>
      <c r="T135" t="n">
        <v>44221.0</v>
      </c>
      <c r="U135" t="n">
        <v>1.0</v>
      </c>
      <c r="V135" t="n">
        <v>0.0</v>
      </c>
    </row>
    <row r="136">
      <c r="A136" t="n">
        <v>2.147096452E9</v>
      </c>
      <c r="B136" t="inlineStr">
        <is>
          <t>125</t>
        </is>
      </c>
      <c r="C136" t="n">
        <f>VLOOKUP(data[[#This Row],[Course ID]],courses!A:E,2,FALSE)</f>
        <v>0.0</v>
      </c>
      <c r="D136" t="n">
        <f>VLOOKUP(data[[#This Row],[Course ID]],courses!A:E,3,FALSE)</f>
        <v>0.0</v>
      </c>
      <c r="E136" t="n">
        <f>VLOOKUP(data[[#This Row],[Course ID]],courses!A:E,4,FALSE)</f>
        <v>0.0</v>
      </c>
      <c r="F136" t="n">
        <f>VLOOKUP(data[[#This Row],[Course ID]],courses!A:E,5,FALSE)</f>
        <v>0.0</v>
      </c>
      <c r="G136" t="inlineStr">
        <is>
          <t>1555334</t>
        </is>
      </c>
      <c r="H136" t="inlineStr">
        <is>
          <t>EngageAlternativeFormat</t>
        </is>
      </c>
      <c r="I136" t="n">
        <v>1.0</v>
      </c>
      <c r="J136" t="n">
        <v>0.0</v>
      </c>
      <c r="K136" t="n">
        <v>0.0</v>
      </c>
      <c r="L136" t="n">
        <v>0.0</v>
      </c>
      <c r="M136" t="n">
        <v>1.61182328E9</v>
      </c>
      <c r="N136" t="inlineStr">
        <is>
          <t>6859</t>
        </is>
      </c>
      <c r="O136" t="inlineStr">
        <is>
          <t>document</t>
        </is>
      </c>
      <c r="P136" t="inlineStr">
        <is>
          <t/>
        </is>
      </c>
      <c r="Q136" t="inlineStr">
        <is>
          <t/>
        </is>
      </c>
      <c r="R136" t="inlineStr">
        <is>
          <t/>
        </is>
      </c>
      <c r="S136" t="inlineStr">
        <is>
          <t/>
        </is>
      </c>
      <c r="T136" t="n">
        <v>44221.0</v>
      </c>
      <c r="U136" t="n">
        <v>1.0</v>
      </c>
      <c r="V136" t="n">
        <v>0.0</v>
      </c>
    </row>
    <row r="137">
      <c r="A137" t="n">
        <v>1.969870731E9</v>
      </c>
      <c r="B137" t="inlineStr">
        <is>
          <t>31513</t>
        </is>
      </c>
      <c r="C137" t="n">
        <f>VLOOKUP(data[[#This Row],[Course ID]],courses!A:E,2,FALSE)</f>
        <v>0.0</v>
      </c>
      <c r="D137" t="n">
        <f>VLOOKUP(data[[#This Row],[Course ID]],courses!A:E,3,FALSE)</f>
        <v>0.0</v>
      </c>
      <c r="E137" t="n">
        <f>VLOOKUP(data[[#This Row],[Course ID]],courses!A:E,4,FALSE)</f>
        <v>0.0</v>
      </c>
      <c r="F137" t="n">
        <f>VLOOKUP(data[[#This Row],[Course ID]],courses!A:E,5,FALSE)</f>
        <v>0.0</v>
      </c>
      <c r="G137" t="inlineStr">
        <is>
          <t>4243150</t>
        </is>
      </c>
      <c r="H137" t="inlineStr">
        <is>
          <t>EngageAlternativeFormat</t>
        </is>
      </c>
      <c r="I137" t="n">
        <v>1.0</v>
      </c>
      <c r="J137" t="n">
        <v>0.0</v>
      </c>
      <c r="K137" t="n">
        <v>0.0</v>
      </c>
      <c r="L137" t="n">
        <v>0.0</v>
      </c>
      <c r="M137" t="n">
        <v>1.611823639E9</v>
      </c>
      <c r="N137" t="inlineStr">
        <is>
          <t>6859</t>
        </is>
      </c>
      <c r="O137" t="inlineStr">
        <is>
          <t>pdf</t>
        </is>
      </c>
      <c r="P137" t="inlineStr">
        <is>
          <t/>
        </is>
      </c>
      <c r="Q137" t="inlineStr">
        <is>
          <t/>
        </is>
      </c>
      <c r="R137" t="inlineStr">
        <is>
          <t/>
        </is>
      </c>
      <c r="S137" t="inlineStr">
        <is>
          <t/>
        </is>
      </c>
      <c r="T137" t="n">
        <v>44221.0</v>
      </c>
      <c r="U137" t="n">
        <v>1.0</v>
      </c>
      <c r="V137" t="n">
        <v>0.0</v>
      </c>
    </row>
    <row r="138">
      <c r="A138" t="n">
        <v>-7.69060483E8</v>
      </c>
      <c r="B138" t="inlineStr">
        <is>
          <t>60</t>
        </is>
      </c>
      <c r="C138" t="n">
        <f>VLOOKUP(data[[#This Row],[Course ID]],courses!A:E,2,FALSE)</f>
        <v>0.0</v>
      </c>
      <c r="D138" t="n">
        <f>VLOOKUP(data[[#This Row],[Course ID]],courses!A:E,3,FALSE)</f>
        <v>0.0</v>
      </c>
      <c r="E138" t="n">
        <f>VLOOKUP(data[[#This Row],[Course ID]],courses!A:E,4,FALSE)</f>
        <v>0.0</v>
      </c>
      <c r="F138" t="n">
        <f>VLOOKUP(data[[#This Row],[Course ID]],courses!A:E,5,FALSE)</f>
        <v>0.0</v>
      </c>
      <c r="G138" t="inlineStr">
        <is>
          <t>4184617</t>
        </is>
      </c>
      <c r="H138" t="inlineStr">
        <is>
          <t>EngageAlternativeFormat</t>
        </is>
      </c>
      <c r="I138" t="n">
        <v>1.0</v>
      </c>
      <c r="J138" t="n">
        <v>0.0</v>
      </c>
      <c r="K138" t="n">
        <v>0.0</v>
      </c>
      <c r="L138" t="n">
        <v>0.0</v>
      </c>
      <c r="M138" t="n">
        <v>1.611824461E9</v>
      </c>
      <c r="N138" t="inlineStr">
        <is>
          <t>6859</t>
        </is>
      </c>
      <c r="O138" t="inlineStr">
        <is>
          <t>pdf</t>
        </is>
      </c>
      <c r="P138" t="inlineStr">
        <is>
          <t/>
        </is>
      </c>
      <c r="Q138" t="inlineStr">
        <is>
          <t/>
        </is>
      </c>
      <c r="R138" t="inlineStr">
        <is>
          <t/>
        </is>
      </c>
      <c r="S138" t="inlineStr">
        <is>
          <t/>
        </is>
      </c>
      <c r="T138" t="n">
        <v>44221.0</v>
      </c>
      <c r="U138" t="n">
        <v>1.0</v>
      </c>
      <c r="V138" t="n">
        <v>0.0</v>
      </c>
    </row>
    <row r="139">
      <c r="A139" t="n">
        <v>-9.23876E8</v>
      </c>
      <c r="B139" t="inlineStr">
        <is>
          <t>74</t>
        </is>
      </c>
      <c r="C139" t="n">
        <f>VLOOKUP(data[[#This Row],[Course ID]],courses!A:E,2,FALSE)</f>
        <v>0.0</v>
      </c>
      <c r="D139" t="n">
        <f>VLOOKUP(data[[#This Row],[Course ID]],courses!A:E,3,FALSE)</f>
        <v>0.0</v>
      </c>
      <c r="E139" t="n">
        <f>VLOOKUP(data[[#This Row],[Course ID]],courses!A:E,4,FALSE)</f>
        <v>0.0</v>
      </c>
      <c r="F139" t="n">
        <f>VLOOKUP(data[[#This Row],[Course ID]],courses!A:E,5,FALSE)</f>
        <v>0.0</v>
      </c>
      <c r="G139" t="inlineStr">
        <is>
          <t>4165715</t>
        </is>
      </c>
      <c r="H139" t="inlineStr">
        <is>
          <t>EngageAlternativeFormat</t>
        </is>
      </c>
      <c r="I139" t="n">
        <v>1.0</v>
      </c>
      <c r="J139" t="n">
        <v>0.0</v>
      </c>
      <c r="K139" t="n">
        <v>0.0</v>
      </c>
      <c r="L139" t="n">
        <v>0.0</v>
      </c>
      <c r="M139" t="n">
        <v>1.611824706E9</v>
      </c>
      <c r="N139" t="inlineStr">
        <is>
          <t>6859</t>
        </is>
      </c>
      <c r="O139" t="inlineStr">
        <is>
          <t>pdf</t>
        </is>
      </c>
      <c r="P139" t="inlineStr">
        <is>
          <t/>
        </is>
      </c>
      <c r="Q139" t="inlineStr">
        <is>
          <t/>
        </is>
      </c>
      <c r="R139" t="inlineStr">
        <is>
          <t/>
        </is>
      </c>
      <c r="S139" t="inlineStr">
        <is>
          <t/>
        </is>
      </c>
      <c r="T139" t="n">
        <v>44221.0</v>
      </c>
      <c r="U139" t="n">
        <v>1.0</v>
      </c>
      <c r="V139" t="n">
        <v>0.0</v>
      </c>
    </row>
    <row r="140">
      <c r="A140" t="n">
        <v>5302855.0</v>
      </c>
      <c r="B140" t="inlineStr">
        <is>
          <t>31513</t>
        </is>
      </c>
      <c r="C140" t="n">
        <f>VLOOKUP(data[[#This Row],[Course ID]],courses!A:E,2,FALSE)</f>
        <v>0.0</v>
      </c>
      <c r="D140" t="n">
        <f>VLOOKUP(data[[#This Row],[Course ID]],courses!A:E,3,FALSE)</f>
        <v>0.0</v>
      </c>
      <c r="E140" t="n">
        <f>VLOOKUP(data[[#This Row],[Course ID]],courses!A:E,4,FALSE)</f>
        <v>0.0</v>
      </c>
      <c r="F140" t="n">
        <f>VLOOKUP(data[[#This Row],[Course ID]],courses!A:E,5,FALSE)</f>
        <v>0.0</v>
      </c>
      <c r="G140" t="inlineStr">
        <is>
          <t>4243150</t>
        </is>
      </c>
      <c r="H140" t="inlineStr">
        <is>
          <t>EngageAlternativeFormat</t>
        </is>
      </c>
      <c r="I140" t="n">
        <v>1.0</v>
      </c>
      <c r="J140" t="n">
        <v>0.0</v>
      </c>
      <c r="K140" t="n">
        <v>0.0</v>
      </c>
      <c r="L140" t="n">
        <v>0.0</v>
      </c>
      <c r="M140" t="n">
        <v>1.611825371E9</v>
      </c>
      <c r="N140" t="inlineStr">
        <is>
          <t>6859</t>
        </is>
      </c>
      <c r="O140" t="inlineStr">
        <is>
          <t>pdf</t>
        </is>
      </c>
      <c r="P140" t="inlineStr">
        <is>
          <t/>
        </is>
      </c>
      <c r="Q140" t="inlineStr">
        <is>
          <t/>
        </is>
      </c>
      <c r="R140" t="inlineStr">
        <is>
          <t/>
        </is>
      </c>
      <c r="S140" t="inlineStr">
        <is>
          <t/>
        </is>
      </c>
      <c r="T140" t="n">
        <v>44221.0</v>
      </c>
      <c r="U140" t="n">
        <v>1.0</v>
      </c>
      <c r="V140" t="n">
        <v>0.0</v>
      </c>
    </row>
    <row r="141">
      <c r="A141" t="n">
        <v>7.4686583E7</v>
      </c>
      <c r="B141" t="inlineStr">
        <is>
          <t>74</t>
        </is>
      </c>
      <c r="C141" t="n">
        <f>VLOOKUP(data[[#This Row],[Course ID]],courses!A:E,2,FALSE)</f>
        <v>0.0</v>
      </c>
      <c r="D141" t="n">
        <f>VLOOKUP(data[[#This Row],[Course ID]],courses!A:E,3,FALSE)</f>
        <v>0.0</v>
      </c>
      <c r="E141" t="n">
        <f>VLOOKUP(data[[#This Row],[Course ID]],courses!A:E,4,FALSE)</f>
        <v>0.0</v>
      </c>
      <c r="F141" t="n">
        <f>VLOOKUP(data[[#This Row],[Course ID]],courses!A:E,5,FALSE)</f>
        <v>0.0</v>
      </c>
      <c r="G141" t="inlineStr">
        <is>
          <t>4242526</t>
        </is>
      </c>
      <c r="H141" t="inlineStr">
        <is>
          <t>EngageAlternativeFormat</t>
        </is>
      </c>
      <c r="I141" t="n">
        <v>1.0</v>
      </c>
      <c r="J141" t="n">
        <v>0.0</v>
      </c>
      <c r="K141" t="n">
        <v>0.0</v>
      </c>
      <c r="L141" t="n">
        <v>0.0</v>
      </c>
      <c r="M141" t="n">
        <v>1.611826136E9</v>
      </c>
      <c r="N141" t="inlineStr">
        <is>
          <t>6859</t>
        </is>
      </c>
      <c r="O141" t="inlineStr">
        <is>
          <t>pdf</t>
        </is>
      </c>
      <c r="P141" t="inlineStr">
        <is>
          <t/>
        </is>
      </c>
      <c r="Q141" t="inlineStr">
        <is>
          <t/>
        </is>
      </c>
      <c r="R141" t="inlineStr">
        <is>
          <t/>
        </is>
      </c>
      <c r="S141" t="inlineStr">
        <is>
          <t/>
        </is>
      </c>
      <c r="T141" t="n">
        <v>44221.0</v>
      </c>
      <c r="U141" t="n">
        <v>1.0</v>
      </c>
      <c r="V141" t="n">
        <v>0.0</v>
      </c>
    </row>
    <row r="142">
      <c r="A142" t="n">
        <v>1.518393358E9</v>
      </c>
      <c r="B142" t="inlineStr">
        <is>
          <t>31513</t>
        </is>
      </c>
      <c r="C142" t="n">
        <f>VLOOKUP(data[[#This Row],[Course ID]],courses!A:E,2,FALSE)</f>
        <v>0.0</v>
      </c>
      <c r="D142" t="n">
        <f>VLOOKUP(data[[#This Row],[Course ID]],courses!A:E,3,FALSE)</f>
        <v>0.0</v>
      </c>
      <c r="E142" t="n">
        <f>VLOOKUP(data[[#This Row],[Course ID]],courses!A:E,4,FALSE)</f>
        <v>0.0</v>
      </c>
      <c r="F142" t="n">
        <f>VLOOKUP(data[[#This Row],[Course ID]],courses!A:E,5,FALSE)</f>
        <v>0.0</v>
      </c>
      <c r="G142" t="inlineStr">
        <is>
          <t>4243150</t>
        </is>
      </c>
      <c r="H142" t="inlineStr">
        <is>
          <t>EngageAlternativeFormat</t>
        </is>
      </c>
      <c r="I142" t="n">
        <v>1.0</v>
      </c>
      <c r="J142" t="n">
        <v>0.0</v>
      </c>
      <c r="K142" t="n">
        <v>0.0</v>
      </c>
      <c r="L142" t="n">
        <v>0.0</v>
      </c>
      <c r="M142" t="n">
        <v>1.611826703E9</v>
      </c>
      <c r="N142" t="inlineStr">
        <is>
          <t>6859</t>
        </is>
      </c>
      <c r="O142" t="inlineStr">
        <is>
          <t>pdf</t>
        </is>
      </c>
      <c r="P142" t="inlineStr">
        <is>
          <t/>
        </is>
      </c>
      <c r="Q142" t="inlineStr">
        <is>
          <t/>
        </is>
      </c>
      <c r="R142" t="inlineStr">
        <is>
          <t/>
        </is>
      </c>
      <c r="S142" t="inlineStr">
        <is>
          <t/>
        </is>
      </c>
      <c r="T142" t="n">
        <v>44221.0</v>
      </c>
      <c r="U142" t="n">
        <v>1.0</v>
      </c>
      <c r="V142" t="n">
        <v>0.0</v>
      </c>
    </row>
    <row r="143">
      <c r="A143" t="n">
        <v>-6.08844389E8</v>
      </c>
      <c r="B143" t="inlineStr">
        <is>
          <t>74</t>
        </is>
      </c>
      <c r="C143" t="n">
        <f>VLOOKUP(data[[#This Row],[Course ID]],courses!A:E,2,FALSE)</f>
        <v>0.0</v>
      </c>
      <c r="D143" t="n">
        <f>VLOOKUP(data[[#This Row],[Course ID]],courses!A:E,3,FALSE)</f>
        <v>0.0</v>
      </c>
      <c r="E143" t="n">
        <f>VLOOKUP(data[[#This Row],[Course ID]],courses!A:E,4,FALSE)</f>
        <v>0.0</v>
      </c>
      <c r="F143" t="n">
        <f>VLOOKUP(data[[#This Row],[Course ID]],courses!A:E,5,FALSE)</f>
        <v>0.0</v>
      </c>
      <c r="G143" t="inlineStr">
        <is>
          <t>4259037</t>
        </is>
      </c>
      <c r="H143" t="inlineStr">
        <is>
          <t>EngageAlternativeFormat</t>
        </is>
      </c>
      <c r="I143" t="n">
        <v>1.0</v>
      </c>
      <c r="J143" t="n">
        <v>0.0</v>
      </c>
      <c r="K143" t="n">
        <v>0.0</v>
      </c>
      <c r="L143" t="n">
        <v>0.0</v>
      </c>
      <c r="M143" t="n">
        <v>1.611827341E9</v>
      </c>
      <c r="N143" t="inlineStr">
        <is>
          <t>6859</t>
        </is>
      </c>
      <c r="O143" t="inlineStr">
        <is>
          <t>pdf</t>
        </is>
      </c>
      <c r="P143" t="inlineStr">
        <is>
          <t/>
        </is>
      </c>
      <c r="Q143" t="inlineStr">
        <is>
          <t/>
        </is>
      </c>
      <c r="R143" t="inlineStr">
        <is>
          <t/>
        </is>
      </c>
      <c r="S143" t="inlineStr">
        <is>
          <t/>
        </is>
      </c>
      <c r="T143" t="n">
        <v>44221.0</v>
      </c>
      <c r="U143" t="n">
        <v>1.0</v>
      </c>
      <c r="V143" t="n">
        <v>0.0</v>
      </c>
    </row>
    <row r="144">
      <c r="A144" t="n">
        <v>1.143082054E9</v>
      </c>
      <c r="B144" t="inlineStr">
        <is>
          <t>74</t>
        </is>
      </c>
      <c r="C144" t="n">
        <f>VLOOKUP(data[[#This Row],[Course ID]],courses!A:E,2,FALSE)</f>
        <v>0.0</v>
      </c>
      <c r="D144" t="n">
        <f>VLOOKUP(data[[#This Row],[Course ID]],courses!A:E,3,FALSE)</f>
        <v>0.0</v>
      </c>
      <c r="E144" t="n">
        <f>VLOOKUP(data[[#This Row],[Course ID]],courses!A:E,4,FALSE)</f>
        <v>0.0</v>
      </c>
      <c r="F144" t="n">
        <f>VLOOKUP(data[[#This Row],[Course ID]],courses!A:E,5,FALSE)</f>
        <v>0.0</v>
      </c>
      <c r="G144" t="inlineStr">
        <is>
          <t>4259037</t>
        </is>
      </c>
      <c r="H144" t="inlineStr">
        <is>
          <t>EngageAlternativeFormat</t>
        </is>
      </c>
      <c r="I144" t="n">
        <v>1.0</v>
      </c>
      <c r="J144" t="n">
        <v>0.0</v>
      </c>
      <c r="K144" t="n">
        <v>0.0</v>
      </c>
      <c r="L144" t="n">
        <v>0.0</v>
      </c>
      <c r="M144" t="n">
        <v>1.611827342E9</v>
      </c>
      <c r="N144" t="inlineStr">
        <is>
          <t>6859</t>
        </is>
      </c>
      <c r="O144" t="inlineStr">
        <is>
          <t>pdf</t>
        </is>
      </c>
      <c r="P144" t="inlineStr">
        <is>
          <t/>
        </is>
      </c>
      <c r="Q144" t="inlineStr">
        <is>
          <t/>
        </is>
      </c>
      <c r="R144" t="inlineStr">
        <is>
          <t/>
        </is>
      </c>
      <c r="S144" t="inlineStr">
        <is>
          <t/>
        </is>
      </c>
      <c r="T144" t="n">
        <v>44221.0</v>
      </c>
      <c r="U144" t="n">
        <v>1.0</v>
      </c>
      <c r="V144" t="n">
        <v>0.0</v>
      </c>
    </row>
    <row r="145">
      <c r="A145" t="n">
        <v>-8154258.0</v>
      </c>
      <c r="B145" t="inlineStr">
        <is>
          <t>17270</t>
        </is>
      </c>
      <c r="C145" t="n">
        <f>VLOOKUP(data[[#This Row],[Course ID]],courses!A:E,2,FALSE)</f>
        <v>0.0</v>
      </c>
      <c r="D145" t="n">
        <f>VLOOKUP(data[[#This Row],[Course ID]],courses!A:E,3,FALSE)</f>
        <v>0.0</v>
      </c>
      <c r="E145" t="n">
        <f>VLOOKUP(data[[#This Row],[Course ID]],courses!A:E,4,FALSE)</f>
        <v>0.0</v>
      </c>
      <c r="F145" t="n">
        <f>VLOOKUP(data[[#This Row],[Course ID]],courses!A:E,5,FALSE)</f>
        <v>0.0</v>
      </c>
      <c r="G145" t="inlineStr">
        <is>
          <t>4269667</t>
        </is>
      </c>
      <c r="H145" t="inlineStr">
        <is>
          <t>EngageAlternativeFormat</t>
        </is>
      </c>
      <c r="I145" t="n">
        <v>1.0</v>
      </c>
      <c r="J145" t="n">
        <v>0.0</v>
      </c>
      <c r="K145" t="n">
        <v>0.0</v>
      </c>
      <c r="L145" t="n">
        <v>0.0</v>
      </c>
      <c r="M145" t="n">
        <v>1.611828631E9</v>
      </c>
      <c r="N145" t="inlineStr">
        <is>
          <t>6859</t>
        </is>
      </c>
      <c r="O145" t="inlineStr">
        <is>
          <t>pdf</t>
        </is>
      </c>
      <c r="P145" t="inlineStr">
        <is>
          <t/>
        </is>
      </c>
      <c r="Q145" t="inlineStr">
        <is>
          <t/>
        </is>
      </c>
      <c r="R145" t="inlineStr">
        <is>
          <t/>
        </is>
      </c>
      <c r="S145" t="inlineStr">
        <is>
          <t/>
        </is>
      </c>
      <c r="T145" t="n">
        <v>44221.0</v>
      </c>
      <c r="U145" t="n">
        <v>1.0</v>
      </c>
      <c r="V145" t="n">
        <v>0.0</v>
      </c>
    </row>
    <row r="146">
      <c r="A146" t="n">
        <v>2.027021015E9</v>
      </c>
      <c r="B146" t="inlineStr">
        <is>
          <t>17629</t>
        </is>
      </c>
      <c r="C146" t="n">
        <f>VLOOKUP(data[[#This Row],[Course ID]],courses!A:E,2,FALSE)</f>
        <v>0.0</v>
      </c>
      <c r="D146" t="n">
        <f>VLOOKUP(data[[#This Row],[Course ID]],courses!A:E,3,FALSE)</f>
        <v>0.0</v>
      </c>
      <c r="E146" t="n">
        <f>VLOOKUP(data[[#This Row],[Course ID]],courses!A:E,4,FALSE)</f>
        <v>0.0</v>
      </c>
      <c r="F146" t="n">
        <f>VLOOKUP(data[[#This Row],[Course ID]],courses!A:E,5,FALSE)</f>
        <v>0.0</v>
      </c>
      <c r="G146" t="inlineStr">
        <is>
          <t>1687115</t>
        </is>
      </c>
      <c r="H146" t="inlineStr">
        <is>
          <t>EngageAlternativeFormat</t>
        </is>
      </c>
      <c r="I146" t="n">
        <v>1.0</v>
      </c>
      <c r="J146" t="n">
        <v>0.0</v>
      </c>
      <c r="K146" t="n">
        <v>0.0</v>
      </c>
      <c r="L146" t="n">
        <v>0.0</v>
      </c>
      <c r="M146" t="n">
        <v>1.611828688E9</v>
      </c>
      <c r="N146" t="inlineStr">
        <is>
          <t>6859</t>
        </is>
      </c>
      <c r="O146" t="inlineStr">
        <is>
          <t>pdf</t>
        </is>
      </c>
      <c r="P146" t="inlineStr">
        <is>
          <t/>
        </is>
      </c>
      <c r="Q146" t="inlineStr">
        <is>
          <t/>
        </is>
      </c>
      <c r="R146" t="inlineStr">
        <is>
          <t/>
        </is>
      </c>
      <c r="S146" t="inlineStr">
        <is>
          <t/>
        </is>
      </c>
      <c r="T146" t="n">
        <v>44221.0</v>
      </c>
      <c r="U146" t="n">
        <v>1.0</v>
      </c>
      <c r="V146" t="n">
        <v>0.0</v>
      </c>
    </row>
    <row r="147">
      <c r="A147" t="n">
        <v>-1.132993016E9</v>
      </c>
      <c r="B147" t="inlineStr">
        <is>
          <t>31513</t>
        </is>
      </c>
      <c r="C147" t="n">
        <f>VLOOKUP(data[[#This Row],[Course ID]],courses!A:E,2,FALSE)</f>
        <v>0.0</v>
      </c>
      <c r="D147" t="n">
        <f>VLOOKUP(data[[#This Row],[Course ID]],courses!A:E,3,FALSE)</f>
        <v>0.0</v>
      </c>
      <c r="E147" t="n">
        <f>VLOOKUP(data[[#This Row],[Course ID]],courses!A:E,4,FALSE)</f>
        <v>0.0</v>
      </c>
      <c r="F147" t="n">
        <f>VLOOKUP(data[[#This Row],[Course ID]],courses!A:E,5,FALSE)</f>
        <v>0.0</v>
      </c>
      <c r="G147" t="inlineStr">
        <is>
          <t>4243150</t>
        </is>
      </c>
      <c r="H147" t="inlineStr">
        <is>
          <t>EngageAlternativeFormat</t>
        </is>
      </c>
      <c r="I147" t="n">
        <v>1.0</v>
      </c>
      <c r="J147" t="n">
        <v>0.0</v>
      </c>
      <c r="K147" t="n">
        <v>0.0</v>
      </c>
      <c r="L147" t="n">
        <v>0.0</v>
      </c>
      <c r="M147" t="n">
        <v>1.611829225E9</v>
      </c>
      <c r="N147" t="inlineStr">
        <is>
          <t>6859</t>
        </is>
      </c>
      <c r="O147" t="inlineStr">
        <is>
          <t>pdf</t>
        </is>
      </c>
      <c r="P147" t="inlineStr">
        <is>
          <t/>
        </is>
      </c>
      <c r="Q147" t="inlineStr">
        <is>
          <t/>
        </is>
      </c>
      <c r="R147" t="inlineStr">
        <is>
          <t/>
        </is>
      </c>
      <c r="S147" t="inlineStr">
        <is>
          <t/>
        </is>
      </c>
      <c r="T147" t="n">
        <v>44221.0</v>
      </c>
      <c r="U147" t="n">
        <v>1.0</v>
      </c>
      <c r="V147" t="n">
        <v>0.0</v>
      </c>
    </row>
    <row r="148">
      <c r="A148" t="n">
        <v>2.077755857E9</v>
      </c>
      <c r="B148" t="inlineStr">
        <is>
          <t>31513</t>
        </is>
      </c>
      <c r="C148" t="n">
        <f>VLOOKUP(data[[#This Row],[Course ID]],courses!A:E,2,FALSE)</f>
        <v>0.0</v>
      </c>
      <c r="D148" t="n">
        <f>VLOOKUP(data[[#This Row],[Course ID]],courses!A:E,3,FALSE)</f>
        <v>0.0</v>
      </c>
      <c r="E148" t="n">
        <f>VLOOKUP(data[[#This Row],[Course ID]],courses!A:E,4,FALSE)</f>
        <v>0.0</v>
      </c>
      <c r="F148" t="n">
        <f>VLOOKUP(data[[#This Row],[Course ID]],courses!A:E,5,FALSE)</f>
        <v>0.0</v>
      </c>
      <c r="G148" t="inlineStr">
        <is>
          <t>4243150</t>
        </is>
      </c>
      <c r="H148" t="inlineStr">
        <is>
          <t>EngageAlternativeFormat</t>
        </is>
      </c>
      <c r="I148" t="n">
        <v>1.0</v>
      </c>
      <c r="J148" t="n">
        <v>0.0</v>
      </c>
      <c r="K148" t="n">
        <v>0.0</v>
      </c>
      <c r="L148" t="n">
        <v>0.0</v>
      </c>
      <c r="M148" t="n">
        <v>1.611829677E9</v>
      </c>
      <c r="N148" t="inlineStr">
        <is>
          <t>6859</t>
        </is>
      </c>
      <c r="O148" t="inlineStr">
        <is>
          <t>pdf</t>
        </is>
      </c>
      <c r="P148" t="inlineStr">
        <is>
          <t/>
        </is>
      </c>
      <c r="Q148" t="inlineStr">
        <is>
          <t/>
        </is>
      </c>
      <c r="R148" t="inlineStr">
        <is>
          <t/>
        </is>
      </c>
      <c r="S148" t="inlineStr">
        <is>
          <t/>
        </is>
      </c>
      <c r="T148" t="n">
        <v>44221.0</v>
      </c>
      <c r="U148" t="n">
        <v>1.0</v>
      </c>
      <c r="V148" t="n">
        <v>0.0</v>
      </c>
    </row>
    <row r="149">
      <c r="A149" t="n">
        <v>-7.71260817E8</v>
      </c>
      <c r="B149" t="inlineStr">
        <is>
          <t>31513</t>
        </is>
      </c>
      <c r="C149" t="n">
        <f>VLOOKUP(data[[#This Row],[Course ID]],courses!A:E,2,FALSE)</f>
        <v>0.0</v>
      </c>
      <c r="D149" t="n">
        <f>VLOOKUP(data[[#This Row],[Course ID]],courses!A:E,3,FALSE)</f>
        <v>0.0</v>
      </c>
      <c r="E149" t="n">
        <f>VLOOKUP(data[[#This Row],[Course ID]],courses!A:E,4,FALSE)</f>
        <v>0.0</v>
      </c>
      <c r="F149" t="n">
        <f>VLOOKUP(data[[#This Row],[Course ID]],courses!A:E,5,FALSE)</f>
        <v>0.0</v>
      </c>
      <c r="G149" t="inlineStr">
        <is>
          <t>4243150</t>
        </is>
      </c>
      <c r="H149" t="inlineStr">
        <is>
          <t>EngageAlternativeFormat</t>
        </is>
      </c>
      <c r="I149" t="n">
        <v>1.0</v>
      </c>
      <c r="J149" t="n">
        <v>0.0</v>
      </c>
      <c r="K149" t="n">
        <v>0.0</v>
      </c>
      <c r="L149" t="n">
        <v>0.0</v>
      </c>
      <c r="M149" t="n">
        <v>1.611830547E9</v>
      </c>
      <c r="N149" t="inlineStr">
        <is>
          <t>6859</t>
        </is>
      </c>
      <c r="O149" t="inlineStr">
        <is>
          <t>pdf</t>
        </is>
      </c>
      <c r="P149" t="inlineStr">
        <is>
          <t/>
        </is>
      </c>
      <c r="Q149" t="inlineStr">
        <is>
          <t/>
        </is>
      </c>
      <c r="R149" t="inlineStr">
        <is>
          <t/>
        </is>
      </c>
      <c r="S149" t="inlineStr">
        <is>
          <t/>
        </is>
      </c>
      <c r="T149" t="n">
        <v>44221.0</v>
      </c>
      <c r="U149" t="n">
        <v>1.0</v>
      </c>
      <c r="V149" t="n">
        <v>0.0</v>
      </c>
    </row>
    <row r="150">
      <c r="A150" t="n">
        <v>1.235785801E9</v>
      </c>
      <c r="B150" t="inlineStr">
        <is>
          <t>45</t>
        </is>
      </c>
      <c r="C150" t="n">
        <f>VLOOKUP(data[[#This Row],[Course ID]],courses!A:E,2,FALSE)</f>
        <v>0.0</v>
      </c>
      <c r="D150" t="n">
        <f>VLOOKUP(data[[#This Row],[Course ID]],courses!A:E,3,FALSE)</f>
        <v>0.0</v>
      </c>
      <c r="E150" t="n">
        <f>VLOOKUP(data[[#This Row],[Course ID]],courses!A:E,4,FALSE)</f>
        <v>0.0</v>
      </c>
      <c r="F150" t="n">
        <f>VLOOKUP(data[[#This Row],[Course ID]],courses!A:E,5,FALSE)</f>
        <v>0.0</v>
      </c>
      <c r="G150" t="inlineStr">
        <is>
          <t>1996149</t>
        </is>
      </c>
      <c r="H150" t="inlineStr">
        <is>
          <t>EngageAlternativeFormat</t>
        </is>
      </c>
      <c r="I150" t="n">
        <v>1.0</v>
      </c>
      <c r="J150" t="n">
        <v>0.0</v>
      </c>
      <c r="K150" t="n">
        <v>0.0</v>
      </c>
      <c r="L150" t="n">
        <v>0.0</v>
      </c>
      <c r="M150" t="n">
        <v>1.611834253E9</v>
      </c>
      <c r="N150" t="inlineStr">
        <is>
          <t>6859</t>
        </is>
      </c>
      <c r="O150" t="inlineStr">
        <is>
          <t>document</t>
        </is>
      </c>
      <c r="P150" t="inlineStr">
        <is>
          <t/>
        </is>
      </c>
      <c r="Q150" t="inlineStr">
        <is>
          <t/>
        </is>
      </c>
      <c r="R150" t="inlineStr">
        <is>
          <t/>
        </is>
      </c>
      <c r="S150" t="inlineStr">
        <is>
          <t/>
        </is>
      </c>
      <c r="T150" t="n">
        <v>44221.0</v>
      </c>
      <c r="U150" t="n">
        <v>1.0</v>
      </c>
      <c r="V150" t="n">
        <v>0.0</v>
      </c>
    </row>
    <row r="151">
      <c r="A151" t="n">
        <v>3.1449321E7</v>
      </c>
      <c r="B151" t="inlineStr">
        <is>
          <t>74</t>
        </is>
      </c>
      <c r="C151" t="n">
        <f>VLOOKUP(data[[#This Row],[Course ID]],courses!A:E,2,FALSE)</f>
        <v>0.0</v>
      </c>
      <c r="D151" t="n">
        <f>VLOOKUP(data[[#This Row],[Course ID]],courses!A:E,3,FALSE)</f>
        <v>0.0</v>
      </c>
      <c r="E151" t="n">
        <f>VLOOKUP(data[[#This Row],[Course ID]],courses!A:E,4,FALSE)</f>
        <v>0.0</v>
      </c>
      <c r="F151" t="n">
        <f>VLOOKUP(data[[#This Row],[Course ID]],courses!A:E,5,FALSE)</f>
        <v>0.0</v>
      </c>
      <c r="G151" t="inlineStr">
        <is>
          <t>4242526</t>
        </is>
      </c>
      <c r="H151" t="inlineStr">
        <is>
          <t>EngageAlternativeFormat</t>
        </is>
      </c>
      <c r="I151" t="n">
        <v>1.0</v>
      </c>
      <c r="J151" t="n">
        <v>0.0</v>
      </c>
      <c r="K151" t="n">
        <v>0.0</v>
      </c>
      <c r="L151" t="n">
        <v>0.0</v>
      </c>
      <c r="M151" t="n">
        <v>1.611835282E9</v>
      </c>
      <c r="N151" t="inlineStr">
        <is>
          <t>6859</t>
        </is>
      </c>
      <c r="O151" t="inlineStr">
        <is>
          <t>pdf</t>
        </is>
      </c>
      <c r="P151" t="inlineStr">
        <is>
          <t/>
        </is>
      </c>
      <c r="Q151" t="inlineStr">
        <is>
          <t/>
        </is>
      </c>
      <c r="R151" t="inlineStr">
        <is>
          <t/>
        </is>
      </c>
      <c r="S151" t="inlineStr">
        <is>
          <t/>
        </is>
      </c>
      <c r="T151" t="n">
        <v>44221.0</v>
      </c>
      <c r="U151" t="n">
        <v>1.0</v>
      </c>
      <c r="V151" t="n">
        <v>0.0</v>
      </c>
    </row>
    <row r="152">
      <c r="A152" t="n">
        <v>1.491516885E9</v>
      </c>
      <c r="B152" t="inlineStr">
        <is>
          <t>5</t>
        </is>
      </c>
      <c r="C152" t="n">
        <f>VLOOKUP(data[[#This Row],[Course ID]],courses!A:E,2,FALSE)</f>
        <v>0.0</v>
      </c>
      <c r="D152" t="n">
        <f>VLOOKUP(data[[#This Row],[Course ID]],courses!A:E,3,FALSE)</f>
        <v>0.0</v>
      </c>
      <c r="E152" t="n">
        <f>VLOOKUP(data[[#This Row],[Course ID]],courses!A:E,4,FALSE)</f>
        <v>0.0</v>
      </c>
      <c r="F152" t="n">
        <f>VLOOKUP(data[[#This Row],[Course ID]],courses!A:E,5,FALSE)</f>
        <v>0.0</v>
      </c>
      <c r="G152" t="inlineStr">
        <is>
          <t>2048871</t>
        </is>
      </c>
      <c r="H152" t="inlineStr">
        <is>
          <t>EngageAlternativeFormat</t>
        </is>
      </c>
      <c r="I152" t="n">
        <v>1.0</v>
      </c>
      <c r="J152" t="n">
        <v>0.0</v>
      </c>
      <c r="K152" t="n">
        <v>0.0</v>
      </c>
      <c r="L152" t="n">
        <v>0.0</v>
      </c>
      <c r="M152" t="n">
        <v>1.611835773E9</v>
      </c>
      <c r="N152" t="inlineStr">
        <is>
          <t>6859</t>
        </is>
      </c>
      <c r="O152" t="inlineStr">
        <is>
          <t>pdf</t>
        </is>
      </c>
      <c r="P152" t="inlineStr">
        <is>
          <t/>
        </is>
      </c>
      <c r="Q152" t="inlineStr">
        <is>
          <t/>
        </is>
      </c>
      <c r="R152" t="inlineStr">
        <is>
          <t/>
        </is>
      </c>
      <c r="S152" t="inlineStr">
        <is>
          <t/>
        </is>
      </c>
      <c r="T152" t="n">
        <v>44221.0</v>
      </c>
      <c r="U152" t="n">
        <v>1.0</v>
      </c>
      <c r="V152" t="n">
        <v>0.0</v>
      </c>
    </row>
    <row r="153">
      <c r="A153" t="n">
        <v>1.513215777E9</v>
      </c>
      <c r="B153" t="inlineStr">
        <is>
          <t>5</t>
        </is>
      </c>
      <c r="C153" t="n">
        <f>VLOOKUP(data[[#This Row],[Course ID]],courses!A:E,2,FALSE)</f>
        <v>0.0</v>
      </c>
      <c r="D153" t="n">
        <f>VLOOKUP(data[[#This Row],[Course ID]],courses!A:E,3,FALSE)</f>
        <v>0.0</v>
      </c>
      <c r="E153" t="n">
        <f>VLOOKUP(data[[#This Row],[Course ID]],courses!A:E,4,FALSE)</f>
        <v>0.0</v>
      </c>
      <c r="F153" t="n">
        <f>VLOOKUP(data[[#This Row],[Course ID]],courses!A:E,5,FALSE)</f>
        <v>0.0</v>
      </c>
      <c r="G153" t="inlineStr">
        <is>
          <t>2048970</t>
        </is>
      </c>
      <c r="H153" t="inlineStr">
        <is>
          <t>EngageAlternativeFormat</t>
        </is>
      </c>
      <c r="I153" t="n">
        <v>1.0</v>
      </c>
      <c r="J153" t="n">
        <v>0.0</v>
      </c>
      <c r="K153" t="n">
        <v>0.0</v>
      </c>
      <c r="L153" t="n">
        <v>0.0</v>
      </c>
      <c r="M153" t="n">
        <v>1.611835786E9</v>
      </c>
      <c r="N153" t="inlineStr">
        <is>
          <t>6859</t>
        </is>
      </c>
      <c r="O153" t="inlineStr">
        <is>
          <t>pdf</t>
        </is>
      </c>
      <c r="P153" t="inlineStr">
        <is>
          <t/>
        </is>
      </c>
      <c r="Q153" t="inlineStr">
        <is>
          <t/>
        </is>
      </c>
      <c r="R153" t="inlineStr">
        <is>
          <t/>
        </is>
      </c>
      <c r="S153" t="inlineStr">
        <is>
          <t/>
        </is>
      </c>
      <c r="T153" t="n">
        <v>44221.0</v>
      </c>
      <c r="U153" t="n">
        <v>1.0</v>
      </c>
      <c r="V153" t="n">
        <v>0.0</v>
      </c>
    </row>
    <row r="154">
      <c r="A154" t="n">
        <v>5197961.0</v>
      </c>
      <c r="B154" t="inlineStr">
        <is>
          <t>17270</t>
        </is>
      </c>
      <c r="C154" t="n">
        <f>VLOOKUP(data[[#This Row],[Course ID]],courses!A:E,2,FALSE)</f>
        <v>0.0</v>
      </c>
      <c r="D154" t="n">
        <f>VLOOKUP(data[[#This Row],[Course ID]],courses!A:E,3,FALSE)</f>
        <v>0.0</v>
      </c>
      <c r="E154" t="n">
        <f>VLOOKUP(data[[#This Row],[Course ID]],courses!A:E,4,FALSE)</f>
        <v>0.0</v>
      </c>
      <c r="F154" t="n">
        <f>VLOOKUP(data[[#This Row],[Course ID]],courses!A:E,5,FALSE)</f>
        <v>0.0</v>
      </c>
      <c r="G154" t="inlineStr">
        <is>
          <t>4237189</t>
        </is>
      </c>
      <c r="H154" t="inlineStr">
        <is>
          <t>EngageAlternativeFormat</t>
        </is>
      </c>
      <c r="I154" t="n">
        <v>1.0</v>
      </c>
      <c r="J154" t="n">
        <v>0.0</v>
      </c>
      <c r="K154" t="n">
        <v>0.0</v>
      </c>
      <c r="L154" t="n">
        <v>0.0</v>
      </c>
      <c r="M154" t="n">
        <v>1.61183714E9</v>
      </c>
      <c r="N154" t="inlineStr">
        <is>
          <t>6859</t>
        </is>
      </c>
      <c r="O154" t="inlineStr">
        <is>
          <t>pdf</t>
        </is>
      </c>
      <c r="P154" t="inlineStr">
        <is>
          <t/>
        </is>
      </c>
      <c r="Q154" t="inlineStr">
        <is>
          <t/>
        </is>
      </c>
      <c r="R154" t="inlineStr">
        <is>
          <t/>
        </is>
      </c>
      <c r="S154" t="inlineStr">
        <is>
          <t/>
        </is>
      </c>
      <c r="T154" t="n">
        <v>44221.0</v>
      </c>
      <c r="U154" t="n">
        <v>1.0</v>
      </c>
      <c r="V154" t="n">
        <v>0.0</v>
      </c>
    </row>
    <row r="155">
      <c r="A155" t="n">
        <v>1.998460993E9</v>
      </c>
      <c r="B155" t="inlineStr">
        <is>
          <t>31513</t>
        </is>
      </c>
      <c r="C155" t="n">
        <f>VLOOKUP(data[[#This Row],[Course ID]],courses!A:E,2,FALSE)</f>
        <v>0.0</v>
      </c>
      <c r="D155" t="n">
        <f>VLOOKUP(data[[#This Row],[Course ID]],courses!A:E,3,FALSE)</f>
        <v>0.0</v>
      </c>
      <c r="E155" t="n">
        <f>VLOOKUP(data[[#This Row],[Course ID]],courses!A:E,4,FALSE)</f>
        <v>0.0</v>
      </c>
      <c r="F155" t="n">
        <f>VLOOKUP(data[[#This Row],[Course ID]],courses!A:E,5,FALSE)</f>
        <v>0.0</v>
      </c>
      <c r="G155" t="inlineStr">
        <is>
          <t>4243150</t>
        </is>
      </c>
      <c r="H155" t="inlineStr">
        <is>
          <t>EngageAlternativeFormat</t>
        </is>
      </c>
      <c r="I155" t="n">
        <v>1.0</v>
      </c>
      <c r="J155" t="n">
        <v>0.0</v>
      </c>
      <c r="K155" t="n">
        <v>0.0</v>
      </c>
      <c r="L155" t="n">
        <v>0.0</v>
      </c>
      <c r="M155" t="n">
        <v>1.611837361E9</v>
      </c>
      <c r="N155" t="inlineStr">
        <is>
          <t>6859</t>
        </is>
      </c>
      <c r="O155" t="inlineStr">
        <is>
          <t>pdf</t>
        </is>
      </c>
      <c r="P155" t="inlineStr">
        <is>
          <t/>
        </is>
      </c>
      <c r="Q155" t="inlineStr">
        <is>
          <t/>
        </is>
      </c>
      <c r="R155" t="inlineStr">
        <is>
          <t/>
        </is>
      </c>
      <c r="S155" t="inlineStr">
        <is>
          <t/>
        </is>
      </c>
      <c r="T155" t="n">
        <v>44221.0</v>
      </c>
      <c r="U155" t="n">
        <v>1.0</v>
      </c>
      <c r="V155" t="n">
        <v>0.0</v>
      </c>
    </row>
    <row r="156">
      <c r="A156" t="n">
        <v>3.11454885E8</v>
      </c>
      <c r="B156" t="inlineStr">
        <is>
          <t>17270</t>
        </is>
      </c>
      <c r="C156" t="n">
        <f>VLOOKUP(data[[#This Row],[Course ID]],courses!A:E,2,FALSE)</f>
        <v>0.0</v>
      </c>
      <c r="D156" t="n">
        <f>VLOOKUP(data[[#This Row],[Course ID]],courses!A:E,3,FALSE)</f>
        <v>0.0</v>
      </c>
      <c r="E156" t="n">
        <f>VLOOKUP(data[[#This Row],[Course ID]],courses!A:E,4,FALSE)</f>
        <v>0.0</v>
      </c>
      <c r="F156" t="n">
        <f>VLOOKUP(data[[#This Row],[Course ID]],courses!A:E,5,FALSE)</f>
        <v>0.0</v>
      </c>
      <c r="G156" t="inlineStr">
        <is>
          <t>4269667</t>
        </is>
      </c>
      <c r="H156" t="inlineStr">
        <is>
          <t>EngageAlternativeFormat</t>
        </is>
      </c>
      <c r="I156" t="n">
        <v>1.0</v>
      </c>
      <c r="J156" t="n">
        <v>0.0</v>
      </c>
      <c r="K156" t="n">
        <v>0.0</v>
      </c>
      <c r="L156" t="n">
        <v>0.0</v>
      </c>
      <c r="M156" t="n">
        <v>1.611840792E9</v>
      </c>
      <c r="N156" t="inlineStr">
        <is>
          <t>6859</t>
        </is>
      </c>
      <c r="O156" t="inlineStr">
        <is>
          <t>pdf</t>
        </is>
      </c>
      <c r="P156" t="inlineStr">
        <is>
          <t/>
        </is>
      </c>
      <c r="Q156" t="inlineStr">
        <is>
          <t/>
        </is>
      </c>
      <c r="R156" t="inlineStr">
        <is>
          <t/>
        </is>
      </c>
      <c r="S156" t="inlineStr">
        <is>
          <t/>
        </is>
      </c>
      <c r="T156" t="n">
        <v>44221.0</v>
      </c>
      <c r="U156" t="n">
        <v>1.0</v>
      </c>
      <c r="V156" t="n">
        <v>0.0</v>
      </c>
    </row>
    <row r="157">
      <c r="A157" t="n">
        <v>3.1537361E8</v>
      </c>
      <c r="B157" t="inlineStr">
        <is>
          <t>60</t>
        </is>
      </c>
      <c r="C157" t="n">
        <f>VLOOKUP(data[[#This Row],[Course ID]],courses!A:E,2,FALSE)</f>
        <v>0.0</v>
      </c>
      <c r="D157" t="n">
        <f>VLOOKUP(data[[#This Row],[Course ID]],courses!A:E,3,FALSE)</f>
        <v>0.0</v>
      </c>
      <c r="E157" t="n">
        <f>VLOOKUP(data[[#This Row],[Course ID]],courses!A:E,4,FALSE)</f>
        <v>0.0</v>
      </c>
      <c r="F157" t="n">
        <f>VLOOKUP(data[[#This Row],[Course ID]],courses!A:E,5,FALSE)</f>
        <v>0.0</v>
      </c>
      <c r="G157" t="inlineStr">
        <is>
          <t>4184617</t>
        </is>
      </c>
      <c r="H157" t="inlineStr">
        <is>
          <t>EngageAlternativeFormat</t>
        </is>
      </c>
      <c r="I157" t="n">
        <v>1.0</v>
      </c>
      <c r="J157" t="n">
        <v>0.0</v>
      </c>
      <c r="K157" t="n">
        <v>0.0</v>
      </c>
      <c r="L157" t="n">
        <v>0.0</v>
      </c>
      <c r="M157" t="n">
        <v>1.611840814E9</v>
      </c>
      <c r="N157" t="inlineStr">
        <is>
          <t>6859</t>
        </is>
      </c>
      <c r="O157" t="inlineStr">
        <is>
          <t>pdf</t>
        </is>
      </c>
      <c r="P157" t="inlineStr">
        <is>
          <t/>
        </is>
      </c>
      <c r="Q157" t="inlineStr">
        <is>
          <t/>
        </is>
      </c>
      <c r="R157" t="inlineStr">
        <is>
          <t/>
        </is>
      </c>
      <c r="S157" t="inlineStr">
        <is>
          <t/>
        </is>
      </c>
      <c r="T157" t="n">
        <v>44221.0</v>
      </c>
      <c r="U157" t="n">
        <v>1.0</v>
      </c>
      <c r="V157" t="n">
        <v>0.0</v>
      </c>
    </row>
    <row r="158">
      <c r="A158" t="n">
        <v>7.7383982E7</v>
      </c>
      <c r="B158" t="inlineStr">
        <is>
          <t>60</t>
        </is>
      </c>
      <c r="C158" t="n">
        <f>VLOOKUP(data[[#This Row],[Course ID]],courses!A:E,2,FALSE)</f>
        <v>0.0</v>
      </c>
      <c r="D158" t="n">
        <f>VLOOKUP(data[[#This Row],[Course ID]],courses!A:E,3,FALSE)</f>
        <v>0.0</v>
      </c>
      <c r="E158" t="n">
        <f>VLOOKUP(data[[#This Row],[Course ID]],courses!A:E,4,FALSE)</f>
        <v>0.0</v>
      </c>
      <c r="F158" t="n">
        <f>VLOOKUP(data[[#This Row],[Course ID]],courses!A:E,5,FALSE)</f>
        <v>0.0</v>
      </c>
      <c r="G158" t="inlineStr">
        <is>
          <t>4184617</t>
        </is>
      </c>
      <c r="H158" t="inlineStr">
        <is>
          <t>EngageAlternativeFormat</t>
        </is>
      </c>
      <c r="I158" t="n">
        <v>1.0</v>
      </c>
      <c r="J158" t="n">
        <v>0.0</v>
      </c>
      <c r="K158" t="n">
        <v>0.0</v>
      </c>
      <c r="L158" t="n">
        <v>0.0</v>
      </c>
      <c r="M158" t="n">
        <v>1.611840862E9</v>
      </c>
      <c r="N158" t="inlineStr">
        <is>
          <t>6859</t>
        </is>
      </c>
      <c r="O158" t="inlineStr">
        <is>
          <t>pdf</t>
        </is>
      </c>
      <c r="P158" t="inlineStr">
        <is>
          <t/>
        </is>
      </c>
      <c r="Q158" t="inlineStr">
        <is>
          <t/>
        </is>
      </c>
      <c r="R158" t="inlineStr">
        <is>
          <t/>
        </is>
      </c>
      <c r="S158" t="inlineStr">
        <is>
          <t/>
        </is>
      </c>
      <c r="T158" t="n">
        <v>44221.0</v>
      </c>
      <c r="U158" t="n">
        <v>1.0</v>
      </c>
      <c r="V158" t="n">
        <v>0.0</v>
      </c>
    </row>
    <row r="159">
      <c r="A159" t="n">
        <v>8.81631271E8</v>
      </c>
      <c r="B159" t="inlineStr">
        <is>
          <t>31513</t>
        </is>
      </c>
      <c r="C159" t="n">
        <f>VLOOKUP(data[[#This Row],[Course ID]],courses!A:E,2,FALSE)</f>
        <v>0.0</v>
      </c>
      <c r="D159" t="n">
        <f>VLOOKUP(data[[#This Row],[Course ID]],courses!A:E,3,FALSE)</f>
        <v>0.0</v>
      </c>
      <c r="E159" t="n">
        <f>VLOOKUP(data[[#This Row],[Course ID]],courses!A:E,4,FALSE)</f>
        <v>0.0</v>
      </c>
      <c r="F159" t="n">
        <f>VLOOKUP(data[[#This Row],[Course ID]],courses!A:E,5,FALSE)</f>
        <v>0.0</v>
      </c>
      <c r="G159" t="inlineStr">
        <is>
          <t>4243150</t>
        </is>
      </c>
      <c r="H159" t="inlineStr">
        <is>
          <t>EngageAlternativeFormat</t>
        </is>
      </c>
      <c r="I159" t="n">
        <v>1.0</v>
      </c>
      <c r="J159" t="n">
        <v>0.0</v>
      </c>
      <c r="K159" t="n">
        <v>0.0</v>
      </c>
      <c r="L159" t="n">
        <v>0.0</v>
      </c>
      <c r="M159" t="n">
        <v>1.611841662E9</v>
      </c>
      <c r="N159" t="inlineStr">
        <is>
          <t>6859</t>
        </is>
      </c>
      <c r="O159" t="inlineStr">
        <is>
          <t>pdf</t>
        </is>
      </c>
      <c r="P159" t="inlineStr">
        <is>
          <t/>
        </is>
      </c>
      <c r="Q159" t="inlineStr">
        <is>
          <t/>
        </is>
      </c>
      <c r="R159" t="inlineStr">
        <is>
          <t/>
        </is>
      </c>
      <c r="S159" t="inlineStr">
        <is>
          <t/>
        </is>
      </c>
      <c r="T159" t="n">
        <v>44221.0</v>
      </c>
      <c r="U159" t="n">
        <v>1.0</v>
      </c>
      <c r="V159" t="n">
        <v>0.0</v>
      </c>
    </row>
    <row r="160">
      <c r="A160" t="n">
        <v>1.972681056E9</v>
      </c>
      <c r="B160" t="inlineStr">
        <is>
          <t>31513</t>
        </is>
      </c>
      <c r="C160" t="n">
        <f>VLOOKUP(data[[#This Row],[Course ID]],courses!A:E,2,FALSE)</f>
        <v>0.0</v>
      </c>
      <c r="D160" t="n">
        <f>VLOOKUP(data[[#This Row],[Course ID]],courses!A:E,3,FALSE)</f>
        <v>0.0</v>
      </c>
      <c r="E160" t="n">
        <f>VLOOKUP(data[[#This Row],[Course ID]],courses!A:E,4,FALSE)</f>
        <v>0.0</v>
      </c>
      <c r="F160" t="n">
        <f>VLOOKUP(data[[#This Row],[Course ID]],courses!A:E,5,FALSE)</f>
        <v>0.0</v>
      </c>
      <c r="G160" t="inlineStr">
        <is>
          <t>4243150</t>
        </is>
      </c>
      <c r="H160" t="inlineStr">
        <is>
          <t>EngageAlternativeFormat</t>
        </is>
      </c>
      <c r="I160" t="n">
        <v>1.0</v>
      </c>
      <c r="J160" t="n">
        <v>0.0</v>
      </c>
      <c r="K160" t="n">
        <v>0.0</v>
      </c>
      <c r="L160" t="n">
        <v>0.0</v>
      </c>
      <c r="M160" t="n">
        <v>1.611841666E9</v>
      </c>
      <c r="N160" t="inlineStr">
        <is>
          <t>6859</t>
        </is>
      </c>
      <c r="O160" t="inlineStr">
        <is>
          <t>pdf</t>
        </is>
      </c>
      <c r="P160" t="inlineStr">
        <is>
          <t/>
        </is>
      </c>
      <c r="Q160" t="inlineStr">
        <is>
          <t/>
        </is>
      </c>
      <c r="R160" t="inlineStr">
        <is>
          <t/>
        </is>
      </c>
      <c r="S160" t="inlineStr">
        <is>
          <t/>
        </is>
      </c>
      <c r="T160" t="n">
        <v>44221.0</v>
      </c>
      <c r="U160" t="n">
        <v>1.0</v>
      </c>
      <c r="V160" t="n">
        <v>0.0</v>
      </c>
    </row>
    <row r="161">
      <c r="A161" t="n">
        <v>-6.12876814E8</v>
      </c>
      <c r="B161" t="inlineStr">
        <is>
          <t>86</t>
        </is>
      </c>
      <c r="C161" t="n">
        <f>VLOOKUP(data[[#This Row],[Course ID]],courses!A:E,2,FALSE)</f>
        <v>0.0</v>
      </c>
      <c r="D161" t="n">
        <f>VLOOKUP(data[[#This Row],[Course ID]],courses!A:E,3,FALSE)</f>
        <v>0.0</v>
      </c>
      <c r="E161" t="n">
        <f>VLOOKUP(data[[#This Row],[Course ID]],courses!A:E,4,FALSE)</f>
        <v>0.0</v>
      </c>
      <c r="F161" t="n">
        <f>VLOOKUP(data[[#This Row],[Course ID]],courses!A:E,5,FALSE)</f>
        <v>0.0</v>
      </c>
      <c r="G161" t="inlineStr">
        <is>
          <t>4272269</t>
        </is>
      </c>
      <c r="H161" t="inlineStr">
        <is>
          <t>EngageAlternativeFormat</t>
        </is>
      </c>
      <c r="I161" t="n">
        <v>1.0</v>
      </c>
      <c r="J161" t="n">
        <v>0.0</v>
      </c>
      <c r="K161" t="n">
        <v>0.0</v>
      </c>
      <c r="L161" t="n">
        <v>0.0</v>
      </c>
      <c r="M161" t="n">
        <v>1.611844182E9</v>
      </c>
      <c r="N161" t="inlineStr">
        <is>
          <t>6859</t>
        </is>
      </c>
      <c r="O161" t="inlineStr">
        <is>
          <t>pdf</t>
        </is>
      </c>
      <c r="P161" t="inlineStr">
        <is>
          <t/>
        </is>
      </c>
      <c r="Q161" t="inlineStr">
        <is>
          <t/>
        </is>
      </c>
      <c r="R161" t="inlineStr">
        <is>
          <t/>
        </is>
      </c>
      <c r="S161" t="inlineStr">
        <is>
          <t/>
        </is>
      </c>
      <c r="T161" t="n">
        <v>44221.0</v>
      </c>
      <c r="U161" t="n">
        <v>1.0</v>
      </c>
      <c r="V161" t="n">
        <v>0.0</v>
      </c>
    </row>
    <row r="162">
      <c r="A162" t="n">
        <v>2.015807777E9</v>
      </c>
      <c r="B162" t="inlineStr">
        <is>
          <t>64</t>
        </is>
      </c>
      <c r="C162" t="n">
        <f>VLOOKUP(data[[#This Row],[Course ID]],courses!A:E,2,FALSE)</f>
        <v>0.0</v>
      </c>
      <c r="D162" t="n">
        <f>VLOOKUP(data[[#This Row],[Course ID]],courses!A:E,3,FALSE)</f>
        <v>0.0</v>
      </c>
      <c r="E162" t="n">
        <f>VLOOKUP(data[[#This Row],[Course ID]],courses!A:E,4,FALSE)</f>
        <v>0.0</v>
      </c>
      <c r="F162" t="n">
        <f>VLOOKUP(data[[#This Row],[Course ID]],courses!A:E,5,FALSE)</f>
        <v>0.0</v>
      </c>
      <c r="G162" t="inlineStr">
        <is>
          <t>4273610</t>
        </is>
      </c>
      <c r="H162" t="inlineStr">
        <is>
          <t>EngageAlternativeFormat</t>
        </is>
      </c>
      <c r="I162" t="n">
        <v>1.0</v>
      </c>
      <c r="J162" t="n">
        <v>0.0</v>
      </c>
      <c r="K162" t="n">
        <v>0.0</v>
      </c>
      <c r="L162" t="n">
        <v>0.0</v>
      </c>
      <c r="M162" t="n">
        <v>1.611844255E9</v>
      </c>
      <c r="N162" t="inlineStr">
        <is>
          <t>6859</t>
        </is>
      </c>
      <c r="O162" t="inlineStr">
        <is>
          <t>pdf</t>
        </is>
      </c>
      <c r="P162" t="inlineStr">
        <is>
          <t/>
        </is>
      </c>
      <c r="Q162" t="inlineStr">
        <is>
          <t/>
        </is>
      </c>
      <c r="R162" t="inlineStr">
        <is>
          <t/>
        </is>
      </c>
      <c r="S162" t="inlineStr">
        <is>
          <t/>
        </is>
      </c>
      <c r="T162" t="n">
        <v>44221.0</v>
      </c>
      <c r="U162" t="n">
        <v>1.0</v>
      </c>
      <c r="V162" t="n">
        <v>0.0</v>
      </c>
    </row>
    <row r="163">
      <c r="A163" t="n">
        <v>-1.338433525E9</v>
      </c>
      <c r="B163" t="inlineStr">
        <is>
          <t>60</t>
        </is>
      </c>
      <c r="C163" t="n">
        <f>VLOOKUP(data[[#This Row],[Course ID]],courses!A:E,2,FALSE)</f>
        <v>0.0</v>
      </c>
      <c r="D163" t="n">
        <f>VLOOKUP(data[[#This Row],[Course ID]],courses!A:E,3,FALSE)</f>
        <v>0.0</v>
      </c>
      <c r="E163" t="n">
        <f>VLOOKUP(data[[#This Row],[Course ID]],courses!A:E,4,FALSE)</f>
        <v>0.0</v>
      </c>
      <c r="F163" t="n">
        <f>VLOOKUP(data[[#This Row],[Course ID]],courses!A:E,5,FALSE)</f>
        <v>0.0</v>
      </c>
      <c r="G163" t="inlineStr">
        <is>
          <t>4184617</t>
        </is>
      </c>
      <c r="H163" t="inlineStr">
        <is>
          <t>EngageAlternativeFormat</t>
        </is>
      </c>
      <c r="I163" t="n">
        <v>1.0</v>
      </c>
      <c r="J163" t="n">
        <v>0.0</v>
      </c>
      <c r="K163" t="n">
        <v>0.0</v>
      </c>
      <c r="L163" t="n">
        <v>0.0</v>
      </c>
      <c r="M163" t="n">
        <v>1.611847146E9</v>
      </c>
      <c r="N163" t="inlineStr">
        <is>
          <t>6859</t>
        </is>
      </c>
      <c r="O163" t="inlineStr">
        <is>
          <t>pdf</t>
        </is>
      </c>
      <c r="P163" t="inlineStr">
        <is>
          <t/>
        </is>
      </c>
      <c r="Q163" t="inlineStr">
        <is>
          <t/>
        </is>
      </c>
      <c r="R163" t="inlineStr">
        <is>
          <t/>
        </is>
      </c>
      <c r="S163" t="inlineStr">
        <is>
          <t/>
        </is>
      </c>
      <c r="T163" t="n">
        <v>44221.0</v>
      </c>
      <c r="U163" t="n">
        <v>1.0</v>
      </c>
      <c r="V163" t="n">
        <v>0.0</v>
      </c>
    </row>
    <row r="164">
      <c r="A164" t="n">
        <v>1.923835552E9</v>
      </c>
      <c r="B164" t="inlineStr">
        <is>
          <t>31513</t>
        </is>
      </c>
      <c r="C164" t="n">
        <f>VLOOKUP(data[[#This Row],[Course ID]],courses!A:E,2,FALSE)</f>
        <v>0.0</v>
      </c>
      <c r="D164" t="n">
        <f>VLOOKUP(data[[#This Row],[Course ID]],courses!A:E,3,FALSE)</f>
        <v>0.0</v>
      </c>
      <c r="E164" t="n">
        <f>VLOOKUP(data[[#This Row],[Course ID]],courses!A:E,4,FALSE)</f>
        <v>0.0</v>
      </c>
      <c r="F164" t="n">
        <f>VLOOKUP(data[[#This Row],[Course ID]],courses!A:E,5,FALSE)</f>
        <v>0.0</v>
      </c>
      <c r="G164" t="inlineStr">
        <is>
          <t>4243150</t>
        </is>
      </c>
      <c r="H164" t="inlineStr">
        <is>
          <t>EngageAlternativeFormat</t>
        </is>
      </c>
      <c r="I164" t="n">
        <v>1.0</v>
      </c>
      <c r="J164" t="n">
        <v>0.0</v>
      </c>
      <c r="K164" t="n">
        <v>0.0</v>
      </c>
      <c r="L164" t="n">
        <v>0.0</v>
      </c>
      <c r="M164" t="n">
        <v>1.611847456E9</v>
      </c>
      <c r="N164" t="inlineStr">
        <is>
          <t>6859</t>
        </is>
      </c>
      <c r="O164" t="inlineStr">
        <is>
          <t>pdf</t>
        </is>
      </c>
      <c r="P164" t="inlineStr">
        <is>
          <t/>
        </is>
      </c>
      <c r="Q164" t="inlineStr">
        <is>
          <t/>
        </is>
      </c>
      <c r="R164" t="inlineStr">
        <is>
          <t/>
        </is>
      </c>
      <c r="S164" t="inlineStr">
        <is>
          <t/>
        </is>
      </c>
      <c r="T164" t="n">
        <v>44221.0</v>
      </c>
      <c r="U164" t="n">
        <v>1.0</v>
      </c>
      <c r="V164" t="n">
        <v>0.0</v>
      </c>
    </row>
    <row r="165">
      <c r="A165" t="n">
        <v>6.6274463E7</v>
      </c>
      <c r="B165" t="inlineStr">
        <is>
          <t>60</t>
        </is>
      </c>
      <c r="C165" t="n">
        <f>VLOOKUP(data[[#This Row],[Course ID]],courses!A:E,2,FALSE)</f>
        <v>0.0</v>
      </c>
      <c r="D165" t="n">
        <f>VLOOKUP(data[[#This Row],[Course ID]],courses!A:E,3,FALSE)</f>
        <v>0.0</v>
      </c>
      <c r="E165" t="n">
        <f>VLOOKUP(data[[#This Row],[Course ID]],courses!A:E,4,FALSE)</f>
        <v>0.0</v>
      </c>
      <c r="F165" t="n">
        <f>VLOOKUP(data[[#This Row],[Course ID]],courses!A:E,5,FALSE)</f>
        <v>0.0</v>
      </c>
      <c r="G165" t="inlineStr">
        <is>
          <t>4184617</t>
        </is>
      </c>
      <c r="H165" t="inlineStr">
        <is>
          <t>EngageAlternativeFormat</t>
        </is>
      </c>
      <c r="I165" t="n">
        <v>1.0</v>
      </c>
      <c r="J165" t="n">
        <v>0.0</v>
      </c>
      <c r="K165" t="n">
        <v>0.0</v>
      </c>
      <c r="L165" t="n">
        <v>0.0</v>
      </c>
      <c r="M165" t="n">
        <v>1.611850942E9</v>
      </c>
      <c r="N165" t="inlineStr">
        <is>
          <t>6859</t>
        </is>
      </c>
      <c r="O165" t="inlineStr">
        <is>
          <t>pdf</t>
        </is>
      </c>
      <c r="P165" t="inlineStr">
        <is>
          <t/>
        </is>
      </c>
      <c r="Q165" t="inlineStr">
        <is>
          <t/>
        </is>
      </c>
      <c r="R165" t="inlineStr">
        <is>
          <t/>
        </is>
      </c>
      <c r="S165" t="inlineStr">
        <is>
          <t/>
        </is>
      </c>
      <c r="T165" t="n">
        <v>44221.0</v>
      </c>
      <c r="U165" t="n">
        <v>1.0</v>
      </c>
      <c r="V165" t="n">
        <v>0.0</v>
      </c>
    </row>
    <row r="166">
      <c r="A166" t="n">
        <v>1.192718591E9</v>
      </c>
      <c r="B166" t="inlineStr">
        <is>
          <t>60</t>
        </is>
      </c>
      <c r="C166" t="n">
        <f>VLOOKUP(data[[#This Row],[Course ID]],courses!A:E,2,FALSE)</f>
        <v>0.0</v>
      </c>
      <c r="D166" t="n">
        <f>VLOOKUP(data[[#This Row],[Course ID]],courses!A:E,3,FALSE)</f>
        <v>0.0</v>
      </c>
      <c r="E166" t="n">
        <f>VLOOKUP(data[[#This Row],[Course ID]],courses!A:E,4,FALSE)</f>
        <v>0.0</v>
      </c>
      <c r="F166" t="n">
        <f>VLOOKUP(data[[#This Row],[Course ID]],courses!A:E,5,FALSE)</f>
        <v>0.0</v>
      </c>
      <c r="G166" t="inlineStr">
        <is>
          <t>4184617</t>
        </is>
      </c>
      <c r="H166" t="inlineStr">
        <is>
          <t>EngageAlternativeFormat</t>
        </is>
      </c>
      <c r="I166" t="n">
        <v>1.0</v>
      </c>
      <c r="J166" t="n">
        <v>0.0</v>
      </c>
      <c r="K166" t="n">
        <v>0.0</v>
      </c>
      <c r="L166" t="n">
        <v>0.0</v>
      </c>
      <c r="M166" t="n">
        <v>1.611850955E9</v>
      </c>
      <c r="N166" t="inlineStr">
        <is>
          <t>6859</t>
        </is>
      </c>
      <c r="O166" t="inlineStr">
        <is>
          <t>pdf</t>
        </is>
      </c>
      <c r="P166" t="inlineStr">
        <is>
          <t/>
        </is>
      </c>
      <c r="Q166" t="inlineStr">
        <is>
          <t/>
        </is>
      </c>
      <c r="R166" t="inlineStr">
        <is>
          <t/>
        </is>
      </c>
      <c r="S166" t="inlineStr">
        <is>
          <t/>
        </is>
      </c>
      <c r="T166" t="n">
        <v>44221.0</v>
      </c>
      <c r="U166" t="n">
        <v>1.0</v>
      </c>
      <c r="V166" t="n">
        <v>0.0</v>
      </c>
    </row>
    <row r="167">
      <c r="A167" t="n">
        <v>-1.571215059E9</v>
      </c>
      <c r="B167" t="inlineStr">
        <is>
          <t>31513</t>
        </is>
      </c>
      <c r="C167" t="n">
        <f>VLOOKUP(data[[#This Row],[Course ID]],courses!A:E,2,FALSE)</f>
        <v>0.0</v>
      </c>
      <c r="D167" t="n">
        <f>VLOOKUP(data[[#This Row],[Course ID]],courses!A:E,3,FALSE)</f>
        <v>0.0</v>
      </c>
      <c r="E167" t="n">
        <f>VLOOKUP(data[[#This Row],[Course ID]],courses!A:E,4,FALSE)</f>
        <v>0.0</v>
      </c>
      <c r="F167" t="n">
        <f>VLOOKUP(data[[#This Row],[Course ID]],courses!A:E,5,FALSE)</f>
        <v>0.0</v>
      </c>
      <c r="G167" t="inlineStr">
        <is>
          <t>4243150</t>
        </is>
      </c>
      <c r="H167" t="inlineStr">
        <is>
          <t>EngageAlternativeFormat</t>
        </is>
      </c>
      <c r="I167" t="n">
        <v>1.0</v>
      </c>
      <c r="J167" t="n">
        <v>0.0</v>
      </c>
      <c r="K167" t="n">
        <v>0.0</v>
      </c>
      <c r="L167" t="n">
        <v>0.0</v>
      </c>
      <c r="M167" t="n">
        <v>1.611852398E9</v>
      </c>
      <c r="N167" t="inlineStr">
        <is>
          <t>6859</t>
        </is>
      </c>
      <c r="O167" t="inlineStr">
        <is>
          <t>pdf</t>
        </is>
      </c>
      <c r="P167" t="inlineStr">
        <is>
          <t/>
        </is>
      </c>
      <c r="Q167" t="inlineStr">
        <is>
          <t/>
        </is>
      </c>
      <c r="R167" t="inlineStr">
        <is>
          <t/>
        </is>
      </c>
      <c r="S167" t="inlineStr">
        <is>
          <t/>
        </is>
      </c>
      <c r="T167" t="n">
        <v>44221.0</v>
      </c>
      <c r="U167" t="n">
        <v>1.0</v>
      </c>
      <c r="V167" t="n">
        <v>0.0</v>
      </c>
    </row>
    <row r="168">
      <c r="A168" t="n">
        <v>-1.153381041E9</v>
      </c>
      <c r="B168" t="inlineStr">
        <is>
          <t>60</t>
        </is>
      </c>
      <c r="C168" t="n">
        <f>VLOOKUP(data[[#This Row],[Course ID]],courses!A:E,2,FALSE)</f>
        <v>0.0</v>
      </c>
      <c r="D168" t="n">
        <f>VLOOKUP(data[[#This Row],[Course ID]],courses!A:E,3,FALSE)</f>
        <v>0.0</v>
      </c>
      <c r="E168" t="n">
        <f>VLOOKUP(data[[#This Row],[Course ID]],courses!A:E,4,FALSE)</f>
        <v>0.0</v>
      </c>
      <c r="F168" t="n">
        <f>VLOOKUP(data[[#This Row],[Course ID]],courses!A:E,5,FALSE)</f>
        <v>0.0</v>
      </c>
      <c r="G168" t="inlineStr">
        <is>
          <t>4184617</t>
        </is>
      </c>
      <c r="H168" t="inlineStr">
        <is>
          <t>EngageAlternativeFormat</t>
        </is>
      </c>
      <c r="I168" t="n">
        <v>1.0</v>
      </c>
      <c r="J168" t="n">
        <v>0.0</v>
      </c>
      <c r="K168" t="n">
        <v>0.0</v>
      </c>
      <c r="L168" t="n">
        <v>0.0</v>
      </c>
      <c r="M168" t="n">
        <v>1.61185548E9</v>
      </c>
      <c r="N168" t="inlineStr">
        <is>
          <t>6859</t>
        </is>
      </c>
      <c r="O168" t="inlineStr">
        <is>
          <t>pdf</t>
        </is>
      </c>
      <c r="P168" t="inlineStr">
        <is>
          <t/>
        </is>
      </c>
      <c r="Q168" t="inlineStr">
        <is>
          <t/>
        </is>
      </c>
      <c r="R168" t="inlineStr">
        <is>
          <t/>
        </is>
      </c>
      <c r="S168" t="inlineStr">
        <is>
          <t/>
        </is>
      </c>
      <c r="T168" t="n">
        <v>44221.0</v>
      </c>
      <c r="U168" t="n">
        <v>1.0</v>
      </c>
      <c r="V168" t="n">
        <v>0.0</v>
      </c>
    </row>
    <row r="169">
      <c r="A169" t="n">
        <v>1.709105854E9</v>
      </c>
      <c r="B169" t="inlineStr">
        <is>
          <t>60</t>
        </is>
      </c>
      <c r="C169" t="n">
        <f>VLOOKUP(data[[#This Row],[Course ID]],courses!A:E,2,FALSE)</f>
        <v>0.0</v>
      </c>
      <c r="D169" t="n">
        <f>VLOOKUP(data[[#This Row],[Course ID]],courses!A:E,3,FALSE)</f>
        <v>0.0</v>
      </c>
      <c r="E169" t="n">
        <f>VLOOKUP(data[[#This Row],[Course ID]],courses!A:E,4,FALSE)</f>
        <v>0.0</v>
      </c>
      <c r="F169" t="n">
        <f>VLOOKUP(data[[#This Row],[Course ID]],courses!A:E,5,FALSE)</f>
        <v>0.0</v>
      </c>
      <c r="G169" t="inlineStr">
        <is>
          <t>4184617</t>
        </is>
      </c>
      <c r="H169" t="inlineStr">
        <is>
          <t>EngageAlternativeFormat</t>
        </is>
      </c>
      <c r="I169" t="n">
        <v>1.0</v>
      </c>
      <c r="J169" t="n">
        <v>0.0</v>
      </c>
      <c r="K169" t="n">
        <v>0.0</v>
      </c>
      <c r="L169" t="n">
        <v>0.0</v>
      </c>
      <c r="M169" t="n">
        <v>1.611857617E9</v>
      </c>
      <c r="N169" t="inlineStr">
        <is>
          <t>6859</t>
        </is>
      </c>
      <c r="O169" t="inlineStr">
        <is>
          <t>pdf</t>
        </is>
      </c>
      <c r="P169" t="inlineStr">
        <is>
          <t/>
        </is>
      </c>
      <c r="Q169" t="inlineStr">
        <is>
          <t/>
        </is>
      </c>
      <c r="R169" t="inlineStr">
        <is>
          <t/>
        </is>
      </c>
      <c r="S169" t="inlineStr">
        <is>
          <t/>
        </is>
      </c>
      <c r="T169" t="n">
        <v>44221.0</v>
      </c>
      <c r="U169" t="n">
        <v>1.0</v>
      </c>
      <c r="V169" t="n">
        <v>0.0</v>
      </c>
    </row>
    <row r="170">
      <c r="A170" t="n">
        <v>-1.714732417E9</v>
      </c>
      <c r="B170" t="inlineStr">
        <is>
          <t>60</t>
        </is>
      </c>
      <c r="C170" t="n">
        <f>VLOOKUP(data[[#This Row],[Course ID]],courses!A:E,2,FALSE)</f>
        <v>0.0</v>
      </c>
      <c r="D170" t="n">
        <f>VLOOKUP(data[[#This Row],[Course ID]],courses!A:E,3,FALSE)</f>
        <v>0.0</v>
      </c>
      <c r="E170" t="n">
        <f>VLOOKUP(data[[#This Row],[Course ID]],courses!A:E,4,FALSE)</f>
        <v>0.0</v>
      </c>
      <c r="F170" t="n">
        <f>VLOOKUP(data[[#This Row],[Course ID]],courses!A:E,5,FALSE)</f>
        <v>0.0</v>
      </c>
      <c r="G170" t="inlineStr">
        <is>
          <t>4184617</t>
        </is>
      </c>
      <c r="H170" t="inlineStr">
        <is>
          <t>EngageAlternativeFormat</t>
        </is>
      </c>
      <c r="I170" t="n">
        <v>1.0</v>
      </c>
      <c r="J170" t="n">
        <v>0.0</v>
      </c>
      <c r="K170" t="n">
        <v>0.0</v>
      </c>
      <c r="L170" t="n">
        <v>0.0</v>
      </c>
      <c r="M170" t="n">
        <v>1.611857622E9</v>
      </c>
      <c r="N170" t="inlineStr">
        <is>
          <t>6859</t>
        </is>
      </c>
      <c r="O170" t="inlineStr">
        <is>
          <t>pdf</t>
        </is>
      </c>
      <c r="P170" t="inlineStr">
        <is>
          <t/>
        </is>
      </c>
      <c r="Q170" t="inlineStr">
        <is>
          <t/>
        </is>
      </c>
      <c r="R170" t="inlineStr">
        <is>
          <t/>
        </is>
      </c>
      <c r="S170" t="inlineStr">
        <is>
          <t/>
        </is>
      </c>
      <c r="T170" t="n">
        <v>44221.0</v>
      </c>
      <c r="U170" t="n">
        <v>1.0</v>
      </c>
      <c r="V170" t="n">
        <v>0.0</v>
      </c>
    </row>
    <row r="171">
      <c r="A171" t="n">
        <v>8.6290917E7</v>
      </c>
      <c r="B171" t="inlineStr">
        <is>
          <t>12</t>
        </is>
      </c>
      <c r="C171" t="n">
        <f>VLOOKUP(data[[#This Row],[Course ID]],courses!A:E,2,FALSE)</f>
        <v>0.0</v>
      </c>
      <c r="D171" t="n">
        <f>VLOOKUP(data[[#This Row],[Course ID]],courses!A:E,3,FALSE)</f>
        <v>0.0</v>
      </c>
      <c r="E171" t="n">
        <f>VLOOKUP(data[[#This Row],[Course ID]],courses!A:E,4,FALSE)</f>
        <v>0.0</v>
      </c>
      <c r="F171" t="n">
        <f>VLOOKUP(data[[#This Row],[Course ID]],courses!A:E,5,FALSE)</f>
        <v>0.0</v>
      </c>
      <c r="G171" t="inlineStr">
        <is>
          <t>4268285</t>
        </is>
      </c>
      <c r="H171" t="inlineStr">
        <is>
          <t>EngageAlternativeFormat</t>
        </is>
      </c>
      <c r="I171" t="n">
        <v>1.0</v>
      </c>
      <c r="J171" t="n">
        <v>0.0</v>
      </c>
      <c r="K171" t="n">
        <v>0.0</v>
      </c>
      <c r="L171" t="n">
        <v>0.0</v>
      </c>
      <c r="M171" t="n">
        <v>1.611861147E9</v>
      </c>
      <c r="N171" t="inlineStr">
        <is>
          <t>6859</t>
        </is>
      </c>
      <c r="O171" t="inlineStr">
        <is>
          <t>pdf</t>
        </is>
      </c>
      <c r="P171" t="inlineStr">
        <is>
          <t/>
        </is>
      </c>
      <c r="Q171" t="inlineStr">
        <is>
          <t/>
        </is>
      </c>
      <c r="R171" t="inlineStr">
        <is>
          <t/>
        </is>
      </c>
      <c r="S171" t="inlineStr">
        <is>
          <t/>
        </is>
      </c>
      <c r="T171" t="n">
        <v>44221.0</v>
      </c>
      <c r="U171" t="n">
        <v>1.0</v>
      </c>
      <c r="V171" t="n">
        <v>0.0</v>
      </c>
    </row>
    <row r="172">
      <c r="A172" t="n">
        <v>-8.09446798E8</v>
      </c>
      <c r="B172" t="inlineStr">
        <is>
          <t>12</t>
        </is>
      </c>
      <c r="C172" t="n">
        <f>VLOOKUP(data[[#This Row],[Course ID]],courses!A:E,2,FALSE)</f>
        <v>0.0</v>
      </c>
      <c r="D172" t="n">
        <f>VLOOKUP(data[[#This Row],[Course ID]],courses!A:E,3,FALSE)</f>
        <v>0.0</v>
      </c>
      <c r="E172" t="n">
        <f>VLOOKUP(data[[#This Row],[Course ID]],courses!A:E,4,FALSE)</f>
        <v>0.0</v>
      </c>
      <c r="F172" t="n">
        <f>VLOOKUP(data[[#This Row],[Course ID]],courses!A:E,5,FALSE)</f>
        <v>0.0</v>
      </c>
      <c r="G172" t="inlineStr">
        <is>
          <t>4268285</t>
        </is>
      </c>
      <c r="H172" t="inlineStr">
        <is>
          <t>BeginDownloadAlternativeFormats</t>
        </is>
      </c>
      <c r="I172" t="n">
        <v>0.0</v>
      </c>
      <c r="J172" t="n">
        <v>1.0</v>
      </c>
      <c r="K172" t="n">
        <v>0.0</v>
      </c>
      <c r="L172" t="n">
        <v>0.0</v>
      </c>
      <c r="M172" t="n">
        <v>1.611861162E9</v>
      </c>
      <c r="N172" t="inlineStr">
        <is>
          <t>6859</t>
        </is>
      </c>
      <c r="O172" t="inlineStr">
        <is>
          <t>pdf</t>
        </is>
      </c>
      <c r="P172" t="inlineStr">
        <is>
          <t>Html</t>
        </is>
      </c>
      <c r="Q172" t="inlineStr">
        <is>
          <t/>
        </is>
      </c>
      <c r="R172" t="inlineStr">
        <is>
          <t/>
        </is>
      </c>
      <c r="S172" t="inlineStr">
        <is>
          <t/>
        </is>
      </c>
      <c r="T172" t="n">
        <v>44221.0</v>
      </c>
      <c r="U172" t="n">
        <v>1.0</v>
      </c>
      <c r="V172" t="n">
        <v>0.0</v>
      </c>
    </row>
    <row r="173">
      <c r="A173" t="n">
        <v>7.83023253E8</v>
      </c>
      <c r="B173" t="inlineStr">
        <is>
          <t>12</t>
        </is>
      </c>
      <c r="C173" t="n">
        <f>VLOOKUP(data[[#This Row],[Course ID]],courses!A:E,2,FALSE)</f>
        <v>0.0</v>
      </c>
      <c r="D173" t="n">
        <f>VLOOKUP(data[[#This Row],[Course ID]],courses!A:E,3,FALSE)</f>
        <v>0.0</v>
      </c>
      <c r="E173" t="n">
        <f>VLOOKUP(data[[#This Row],[Course ID]],courses!A:E,4,FALSE)</f>
        <v>0.0</v>
      </c>
      <c r="F173" t="n">
        <f>VLOOKUP(data[[#This Row],[Course ID]],courses!A:E,5,FALSE)</f>
        <v>0.0</v>
      </c>
      <c r="G173" t="inlineStr">
        <is>
          <t>4268285</t>
        </is>
      </c>
      <c r="H173" t="inlineStr">
        <is>
          <t>EngageAlternativeFormat</t>
        </is>
      </c>
      <c r="I173" t="n">
        <v>1.0</v>
      </c>
      <c r="J173" t="n">
        <v>0.0</v>
      </c>
      <c r="K173" t="n">
        <v>0.0</v>
      </c>
      <c r="L173" t="n">
        <v>0.0</v>
      </c>
      <c r="M173" t="n">
        <v>1.611861203E9</v>
      </c>
      <c r="N173" t="inlineStr">
        <is>
          <t>6859</t>
        </is>
      </c>
      <c r="O173" t="inlineStr">
        <is>
          <t>pdf</t>
        </is>
      </c>
      <c r="P173" t="inlineStr">
        <is>
          <t/>
        </is>
      </c>
      <c r="Q173" t="inlineStr">
        <is>
          <t/>
        </is>
      </c>
      <c r="R173" t="inlineStr">
        <is>
          <t/>
        </is>
      </c>
      <c r="S173" t="inlineStr">
        <is>
          <t/>
        </is>
      </c>
      <c r="T173" t="n">
        <v>44221.0</v>
      </c>
      <c r="U173" t="n">
        <v>1.0</v>
      </c>
      <c r="V173" t="n">
        <v>0.0</v>
      </c>
    </row>
    <row r="174">
      <c r="A174" t="n">
        <v>-1.059891952E9</v>
      </c>
      <c r="B174" t="inlineStr">
        <is>
          <t>12</t>
        </is>
      </c>
      <c r="C174" t="n">
        <f>VLOOKUP(data[[#This Row],[Course ID]],courses!A:E,2,FALSE)</f>
        <v>0.0</v>
      </c>
      <c r="D174" t="n">
        <f>VLOOKUP(data[[#This Row],[Course ID]],courses!A:E,3,FALSE)</f>
        <v>0.0</v>
      </c>
      <c r="E174" t="n">
        <f>VLOOKUP(data[[#This Row],[Course ID]],courses!A:E,4,FALSE)</f>
        <v>0.0</v>
      </c>
      <c r="F174" t="n">
        <f>VLOOKUP(data[[#This Row],[Course ID]],courses!A:E,5,FALSE)</f>
        <v>0.0</v>
      </c>
      <c r="G174" t="inlineStr">
        <is>
          <t>4268285</t>
        </is>
      </c>
      <c r="H174" t="inlineStr">
        <is>
          <t>BeginDownloadAlternativeFormats</t>
        </is>
      </c>
      <c r="I174" t="n">
        <v>0.0</v>
      </c>
      <c r="J174" t="n">
        <v>1.0</v>
      </c>
      <c r="K174" t="n">
        <v>0.0</v>
      </c>
      <c r="L174" t="n">
        <v>0.0</v>
      </c>
      <c r="M174" t="n">
        <v>1.611861211E9</v>
      </c>
      <c r="N174" t="inlineStr">
        <is>
          <t>6859</t>
        </is>
      </c>
      <c r="O174" t="inlineStr">
        <is>
          <t>pdf</t>
        </is>
      </c>
      <c r="P174" t="inlineStr">
        <is>
          <t>Html</t>
        </is>
      </c>
      <c r="Q174" t="inlineStr">
        <is>
          <t/>
        </is>
      </c>
      <c r="R174" t="inlineStr">
        <is>
          <t/>
        </is>
      </c>
      <c r="S174" t="inlineStr">
        <is>
          <t/>
        </is>
      </c>
      <c r="T174" t="n">
        <v>44221.0</v>
      </c>
      <c r="U174" t="n">
        <v>1.0</v>
      </c>
      <c r="V174" t="n">
        <v>0.0</v>
      </c>
    </row>
    <row r="175">
      <c r="A175" t="n">
        <v>-9.98627689E8</v>
      </c>
      <c r="B175" t="inlineStr">
        <is>
          <t>74</t>
        </is>
      </c>
      <c r="C175" t="n">
        <f>VLOOKUP(data[[#This Row],[Course ID]],courses!A:E,2,FALSE)</f>
        <v>0.0</v>
      </c>
      <c r="D175" t="n">
        <f>VLOOKUP(data[[#This Row],[Course ID]],courses!A:E,3,FALSE)</f>
        <v>0.0</v>
      </c>
      <c r="E175" t="n">
        <f>VLOOKUP(data[[#This Row],[Course ID]],courses!A:E,4,FALSE)</f>
        <v>0.0</v>
      </c>
      <c r="F175" t="n">
        <f>VLOOKUP(data[[#This Row],[Course ID]],courses!A:E,5,FALSE)</f>
        <v>0.0</v>
      </c>
      <c r="G175" t="inlineStr">
        <is>
          <t>4259037</t>
        </is>
      </c>
      <c r="H175" t="inlineStr">
        <is>
          <t>EngageAlternativeFormat</t>
        </is>
      </c>
      <c r="I175" t="n">
        <v>1.0</v>
      </c>
      <c r="J175" t="n">
        <v>0.0</v>
      </c>
      <c r="K175" t="n">
        <v>0.0</v>
      </c>
      <c r="L175" t="n">
        <v>0.0</v>
      </c>
      <c r="M175" t="n">
        <v>1.611861426E9</v>
      </c>
      <c r="N175" t="inlineStr">
        <is>
          <t>6859</t>
        </is>
      </c>
      <c r="O175" t="inlineStr">
        <is>
          <t>pdf</t>
        </is>
      </c>
      <c r="P175" t="inlineStr">
        <is>
          <t/>
        </is>
      </c>
      <c r="Q175" t="inlineStr">
        <is>
          <t/>
        </is>
      </c>
      <c r="R175" t="inlineStr">
        <is>
          <t/>
        </is>
      </c>
      <c r="S175" t="inlineStr">
        <is>
          <t/>
        </is>
      </c>
      <c r="T175" t="n">
        <v>44221.0</v>
      </c>
      <c r="U175" t="n">
        <v>1.0</v>
      </c>
      <c r="V175" t="n">
        <v>0.0</v>
      </c>
    </row>
    <row r="176">
      <c r="A176" t="n">
        <v>1.832013525E9</v>
      </c>
      <c r="B176" t="inlineStr">
        <is>
          <t>60</t>
        </is>
      </c>
      <c r="C176" t="n">
        <f>VLOOKUP(data[[#This Row],[Course ID]],courses!A:E,2,FALSE)</f>
        <v>0.0</v>
      </c>
      <c r="D176" t="n">
        <f>VLOOKUP(data[[#This Row],[Course ID]],courses!A:E,3,FALSE)</f>
        <v>0.0</v>
      </c>
      <c r="E176" t="n">
        <f>VLOOKUP(data[[#This Row],[Course ID]],courses!A:E,4,FALSE)</f>
        <v>0.0</v>
      </c>
      <c r="F176" t="n">
        <f>VLOOKUP(data[[#This Row],[Course ID]],courses!A:E,5,FALSE)</f>
        <v>0.0</v>
      </c>
      <c r="G176" t="inlineStr">
        <is>
          <t>4184617</t>
        </is>
      </c>
      <c r="H176" t="inlineStr">
        <is>
          <t>EngageAlternativeFormat</t>
        </is>
      </c>
      <c r="I176" t="n">
        <v>1.0</v>
      </c>
      <c r="J176" t="n">
        <v>0.0</v>
      </c>
      <c r="K176" t="n">
        <v>0.0</v>
      </c>
      <c r="L176" t="n">
        <v>0.0</v>
      </c>
      <c r="M176" t="n">
        <v>1.611864865E9</v>
      </c>
      <c r="N176" t="inlineStr">
        <is>
          <t>6859</t>
        </is>
      </c>
      <c r="O176" t="inlineStr">
        <is>
          <t>pdf</t>
        </is>
      </c>
      <c r="P176" t="inlineStr">
        <is>
          <t/>
        </is>
      </c>
      <c r="Q176" t="inlineStr">
        <is>
          <t/>
        </is>
      </c>
      <c r="R176" t="inlineStr">
        <is>
          <t/>
        </is>
      </c>
      <c r="S176" t="inlineStr">
        <is>
          <t/>
        </is>
      </c>
      <c r="T176" t="n">
        <v>44221.0</v>
      </c>
      <c r="U176" t="n">
        <v>1.0</v>
      </c>
      <c r="V176" t="n">
        <v>0.0</v>
      </c>
    </row>
    <row r="177">
      <c r="A177" t="n">
        <v>1.63007383E9</v>
      </c>
      <c r="B177" t="inlineStr">
        <is>
          <t>31513</t>
        </is>
      </c>
      <c r="C177" t="n">
        <f>VLOOKUP(data[[#This Row],[Course ID]],courses!A:E,2,FALSE)</f>
        <v>0.0</v>
      </c>
      <c r="D177" t="n">
        <f>VLOOKUP(data[[#This Row],[Course ID]],courses!A:E,3,FALSE)</f>
        <v>0.0</v>
      </c>
      <c r="E177" t="n">
        <f>VLOOKUP(data[[#This Row],[Course ID]],courses!A:E,4,FALSE)</f>
        <v>0.0</v>
      </c>
      <c r="F177" t="n">
        <f>VLOOKUP(data[[#This Row],[Course ID]],courses!A:E,5,FALSE)</f>
        <v>0.0</v>
      </c>
      <c r="G177" t="inlineStr">
        <is>
          <t>4243150</t>
        </is>
      </c>
      <c r="H177" t="inlineStr">
        <is>
          <t>EngageAlternativeFormat</t>
        </is>
      </c>
      <c r="I177" t="n">
        <v>1.0</v>
      </c>
      <c r="J177" t="n">
        <v>0.0</v>
      </c>
      <c r="K177" t="n">
        <v>0.0</v>
      </c>
      <c r="L177" t="n">
        <v>0.0</v>
      </c>
      <c r="M177" t="n">
        <v>1.61186573E9</v>
      </c>
      <c r="N177" t="inlineStr">
        <is>
          <t>6859</t>
        </is>
      </c>
      <c r="O177" t="inlineStr">
        <is>
          <t>pdf</t>
        </is>
      </c>
      <c r="P177" t="inlineStr">
        <is>
          <t/>
        </is>
      </c>
      <c r="Q177" t="inlineStr">
        <is>
          <t/>
        </is>
      </c>
      <c r="R177" t="inlineStr">
        <is>
          <t/>
        </is>
      </c>
      <c r="S177" t="inlineStr">
        <is>
          <t/>
        </is>
      </c>
      <c r="T177" t="n">
        <v>44221.0</v>
      </c>
      <c r="U177" t="n">
        <v>1.0</v>
      </c>
      <c r="V177" t="n">
        <v>0.0</v>
      </c>
    </row>
    <row r="178">
      <c r="A178" t="n">
        <v>1.504212203E9</v>
      </c>
      <c r="B178" t="inlineStr">
        <is>
          <t>74</t>
        </is>
      </c>
      <c r="C178" t="n">
        <f>VLOOKUP(data[[#This Row],[Course ID]],courses!A:E,2,FALSE)</f>
        <v>0.0</v>
      </c>
      <c r="D178" t="n">
        <f>VLOOKUP(data[[#This Row],[Course ID]],courses!A:E,3,FALSE)</f>
        <v>0.0</v>
      </c>
      <c r="E178" t="n">
        <f>VLOOKUP(data[[#This Row],[Course ID]],courses!A:E,4,FALSE)</f>
        <v>0.0</v>
      </c>
      <c r="F178" t="n">
        <f>VLOOKUP(data[[#This Row],[Course ID]],courses!A:E,5,FALSE)</f>
        <v>0.0</v>
      </c>
      <c r="G178" t="inlineStr">
        <is>
          <t>4259037</t>
        </is>
      </c>
      <c r="H178" t="inlineStr">
        <is>
          <t>EngageAlternativeFormat</t>
        </is>
      </c>
      <c r="I178" t="n">
        <v>1.0</v>
      </c>
      <c r="J178" t="n">
        <v>0.0</v>
      </c>
      <c r="K178" t="n">
        <v>0.0</v>
      </c>
      <c r="L178" t="n">
        <v>0.0</v>
      </c>
      <c r="M178" t="n">
        <v>1.611891092E9</v>
      </c>
      <c r="N178" t="inlineStr">
        <is>
          <t>6859</t>
        </is>
      </c>
      <c r="O178" t="inlineStr">
        <is>
          <t>pdf</t>
        </is>
      </c>
      <c r="P178" t="inlineStr">
        <is>
          <t/>
        </is>
      </c>
      <c r="Q178" t="inlineStr">
        <is>
          <t/>
        </is>
      </c>
      <c r="R178" t="inlineStr">
        <is>
          <t/>
        </is>
      </c>
      <c r="S178" t="inlineStr">
        <is>
          <t/>
        </is>
      </c>
      <c r="T178" t="n">
        <v>44221.0</v>
      </c>
      <c r="U178" t="n">
        <v>1.0</v>
      </c>
      <c r="V178" t="n">
        <v>0.0</v>
      </c>
    </row>
    <row r="179">
      <c r="A179" t="n">
        <v>-1.72022976E8</v>
      </c>
      <c r="B179" t="inlineStr">
        <is>
          <t>31513</t>
        </is>
      </c>
      <c r="C179" t="n">
        <f>VLOOKUP(data[[#This Row],[Course ID]],courses!A:E,2,FALSE)</f>
        <v>0.0</v>
      </c>
      <c r="D179" t="n">
        <f>VLOOKUP(data[[#This Row],[Course ID]],courses!A:E,3,FALSE)</f>
        <v>0.0</v>
      </c>
      <c r="E179" t="n">
        <f>VLOOKUP(data[[#This Row],[Course ID]],courses!A:E,4,FALSE)</f>
        <v>0.0</v>
      </c>
      <c r="F179" t="n">
        <f>VLOOKUP(data[[#This Row],[Course ID]],courses!A:E,5,FALSE)</f>
        <v>0.0</v>
      </c>
      <c r="G179" t="inlineStr">
        <is>
          <t>4243150</t>
        </is>
      </c>
      <c r="H179" t="inlineStr">
        <is>
          <t>EngageAlternativeFormat</t>
        </is>
      </c>
      <c r="I179" t="n">
        <v>1.0</v>
      </c>
      <c r="J179" t="n">
        <v>0.0</v>
      </c>
      <c r="K179" t="n">
        <v>0.0</v>
      </c>
      <c r="L179" t="n">
        <v>0.0</v>
      </c>
      <c r="M179" t="n">
        <v>1.611898491E9</v>
      </c>
      <c r="N179" t="inlineStr">
        <is>
          <t>6859</t>
        </is>
      </c>
      <c r="O179" t="inlineStr">
        <is>
          <t>pdf</t>
        </is>
      </c>
      <c r="P179" t="inlineStr">
        <is>
          <t/>
        </is>
      </c>
      <c r="Q179" t="inlineStr">
        <is>
          <t/>
        </is>
      </c>
      <c r="R179" t="inlineStr">
        <is>
          <t/>
        </is>
      </c>
      <c r="S179" t="inlineStr">
        <is>
          <t/>
        </is>
      </c>
      <c r="T179" t="n">
        <v>44221.0</v>
      </c>
      <c r="U179" t="n">
        <v>1.0</v>
      </c>
      <c r="V179" t="n">
        <v>0.0</v>
      </c>
    </row>
    <row r="180">
      <c r="A180" t="n">
        <v>1.463564585E9</v>
      </c>
      <c r="B180" t="inlineStr">
        <is>
          <t>60</t>
        </is>
      </c>
      <c r="C180" t="n">
        <f>VLOOKUP(data[[#This Row],[Course ID]],courses!A:E,2,FALSE)</f>
        <v>0.0</v>
      </c>
      <c r="D180" t="n">
        <f>VLOOKUP(data[[#This Row],[Course ID]],courses!A:E,3,FALSE)</f>
        <v>0.0</v>
      </c>
      <c r="E180" t="n">
        <f>VLOOKUP(data[[#This Row],[Course ID]],courses!A:E,4,FALSE)</f>
        <v>0.0</v>
      </c>
      <c r="F180" t="n">
        <f>VLOOKUP(data[[#This Row],[Course ID]],courses!A:E,5,FALSE)</f>
        <v>0.0</v>
      </c>
      <c r="G180" t="inlineStr">
        <is>
          <t>4268114</t>
        </is>
      </c>
      <c r="H180" t="inlineStr">
        <is>
          <t>EngageAlternativeFormat</t>
        </is>
      </c>
      <c r="I180" t="n">
        <v>1.0</v>
      </c>
      <c r="J180" t="n">
        <v>0.0</v>
      </c>
      <c r="K180" t="n">
        <v>0.0</v>
      </c>
      <c r="L180" t="n">
        <v>0.0</v>
      </c>
      <c r="M180" t="n">
        <v>1.6118985E9</v>
      </c>
      <c r="N180" t="inlineStr">
        <is>
          <t>6859</t>
        </is>
      </c>
      <c r="O180" t="inlineStr">
        <is>
          <t>pdf</t>
        </is>
      </c>
      <c r="P180" t="inlineStr">
        <is>
          <t/>
        </is>
      </c>
      <c r="Q180" t="inlineStr">
        <is>
          <t/>
        </is>
      </c>
      <c r="R180" t="inlineStr">
        <is>
          <t/>
        </is>
      </c>
      <c r="S180" t="inlineStr">
        <is>
          <t/>
        </is>
      </c>
      <c r="T180" t="n">
        <v>44221.0</v>
      </c>
      <c r="U180" t="n">
        <v>1.0</v>
      </c>
      <c r="V180" t="n">
        <v>0.0</v>
      </c>
    </row>
    <row r="181">
      <c r="A181" t="n">
        <v>-8.10548251E8</v>
      </c>
      <c r="B181" t="inlineStr">
        <is>
          <t>17270</t>
        </is>
      </c>
      <c r="C181" t="n">
        <f>VLOOKUP(data[[#This Row],[Course ID]],courses!A:E,2,FALSE)</f>
        <v>0.0</v>
      </c>
      <c r="D181" t="n">
        <f>VLOOKUP(data[[#This Row],[Course ID]],courses!A:E,3,FALSE)</f>
        <v>0.0</v>
      </c>
      <c r="E181" t="n">
        <f>VLOOKUP(data[[#This Row],[Course ID]],courses!A:E,4,FALSE)</f>
        <v>0.0</v>
      </c>
      <c r="F181" t="n">
        <f>VLOOKUP(data[[#This Row],[Course ID]],courses!A:E,5,FALSE)</f>
        <v>0.0</v>
      </c>
      <c r="G181" t="inlineStr">
        <is>
          <t>1683651</t>
        </is>
      </c>
      <c r="H181" t="inlineStr">
        <is>
          <t>EngageAlternativeFormat</t>
        </is>
      </c>
      <c r="I181" t="n">
        <v>1.0</v>
      </c>
      <c r="J181" t="n">
        <v>0.0</v>
      </c>
      <c r="K181" t="n">
        <v>0.0</v>
      </c>
      <c r="L181" t="n">
        <v>0.0</v>
      </c>
      <c r="M181" t="n">
        <v>1.611900063E9</v>
      </c>
      <c r="N181" t="inlineStr">
        <is>
          <t>6859</t>
        </is>
      </c>
      <c r="O181" t="inlineStr">
        <is>
          <t>pdf</t>
        </is>
      </c>
      <c r="P181" t="inlineStr">
        <is>
          <t/>
        </is>
      </c>
      <c r="Q181" t="inlineStr">
        <is>
          <t/>
        </is>
      </c>
      <c r="R181" t="inlineStr">
        <is>
          <t/>
        </is>
      </c>
      <c r="S181" t="inlineStr">
        <is>
          <t/>
        </is>
      </c>
      <c r="T181" t="n">
        <v>44221.0</v>
      </c>
      <c r="U181" t="n">
        <v>1.0</v>
      </c>
      <c r="V181" t="n">
        <v>0.0</v>
      </c>
    </row>
    <row r="182">
      <c r="A182" t="n">
        <v>-6.46198779E8</v>
      </c>
      <c r="B182" t="inlineStr">
        <is>
          <t>60</t>
        </is>
      </c>
      <c r="C182" t="n">
        <f>VLOOKUP(data[[#This Row],[Course ID]],courses!A:E,2,FALSE)</f>
        <v>0.0</v>
      </c>
      <c r="D182" t="n">
        <f>VLOOKUP(data[[#This Row],[Course ID]],courses!A:E,3,FALSE)</f>
        <v>0.0</v>
      </c>
      <c r="E182" t="n">
        <f>VLOOKUP(data[[#This Row],[Course ID]],courses!A:E,4,FALSE)</f>
        <v>0.0</v>
      </c>
      <c r="F182" t="n">
        <f>VLOOKUP(data[[#This Row],[Course ID]],courses!A:E,5,FALSE)</f>
        <v>0.0</v>
      </c>
      <c r="G182" t="inlineStr">
        <is>
          <t>4184617</t>
        </is>
      </c>
      <c r="H182" t="inlineStr">
        <is>
          <t>EngageAlternativeFormat</t>
        </is>
      </c>
      <c r="I182" t="n">
        <v>1.0</v>
      </c>
      <c r="J182" t="n">
        <v>0.0</v>
      </c>
      <c r="K182" t="n">
        <v>0.0</v>
      </c>
      <c r="L182" t="n">
        <v>0.0</v>
      </c>
      <c r="M182" t="n">
        <v>1.611900552E9</v>
      </c>
      <c r="N182" t="inlineStr">
        <is>
          <t>6859</t>
        </is>
      </c>
      <c r="O182" t="inlineStr">
        <is>
          <t>pdf</t>
        </is>
      </c>
      <c r="P182" t="inlineStr">
        <is>
          <t/>
        </is>
      </c>
      <c r="Q182" t="inlineStr">
        <is>
          <t/>
        </is>
      </c>
      <c r="R182" t="inlineStr">
        <is>
          <t/>
        </is>
      </c>
      <c r="S182" t="inlineStr">
        <is>
          <t/>
        </is>
      </c>
      <c r="T182" t="n">
        <v>44221.0</v>
      </c>
      <c r="U182" t="n">
        <v>1.0</v>
      </c>
      <c r="V182" t="n">
        <v>0.0</v>
      </c>
    </row>
    <row r="183">
      <c r="A183" t="n">
        <v>1.99558686E8</v>
      </c>
      <c r="B183" t="inlineStr">
        <is>
          <t>31513</t>
        </is>
      </c>
      <c r="C183" t="n">
        <f>VLOOKUP(data[[#This Row],[Course ID]],courses!A:E,2,FALSE)</f>
        <v>0.0</v>
      </c>
      <c r="D183" t="n">
        <f>VLOOKUP(data[[#This Row],[Course ID]],courses!A:E,3,FALSE)</f>
        <v>0.0</v>
      </c>
      <c r="E183" t="n">
        <f>VLOOKUP(data[[#This Row],[Course ID]],courses!A:E,4,FALSE)</f>
        <v>0.0</v>
      </c>
      <c r="F183" t="n">
        <f>VLOOKUP(data[[#This Row],[Course ID]],courses!A:E,5,FALSE)</f>
        <v>0.0</v>
      </c>
      <c r="G183" t="inlineStr">
        <is>
          <t>4243150</t>
        </is>
      </c>
      <c r="H183" t="inlineStr">
        <is>
          <t>EngageAlternativeFormat</t>
        </is>
      </c>
      <c r="I183" t="n">
        <v>1.0</v>
      </c>
      <c r="J183" t="n">
        <v>0.0</v>
      </c>
      <c r="K183" t="n">
        <v>0.0</v>
      </c>
      <c r="L183" t="n">
        <v>0.0</v>
      </c>
      <c r="M183" t="n">
        <v>1.611900957E9</v>
      </c>
      <c r="N183" t="inlineStr">
        <is>
          <t>6859</t>
        </is>
      </c>
      <c r="O183" t="inlineStr">
        <is>
          <t>pdf</t>
        </is>
      </c>
      <c r="P183" t="inlineStr">
        <is>
          <t/>
        </is>
      </c>
      <c r="Q183" t="inlineStr">
        <is>
          <t/>
        </is>
      </c>
      <c r="R183" t="inlineStr">
        <is>
          <t/>
        </is>
      </c>
      <c r="S183" t="inlineStr">
        <is>
          <t/>
        </is>
      </c>
      <c r="T183" t="n">
        <v>44221.0</v>
      </c>
      <c r="U183" t="n">
        <v>1.0</v>
      </c>
      <c r="V183" t="n">
        <v>0.0</v>
      </c>
    </row>
    <row r="184">
      <c r="A184" t="n">
        <v>-4.35576286E8</v>
      </c>
      <c r="B184" t="inlineStr">
        <is>
          <t>17270</t>
        </is>
      </c>
      <c r="C184" t="n">
        <f>VLOOKUP(data[[#This Row],[Course ID]],courses!A:E,2,FALSE)</f>
        <v>0.0</v>
      </c>
      <c r="D184" t="n">
        <f>VLOOKUP(data[[#This Row],[Course ID]],courses!A:E,3,FALSE)</f>
        <v>0.0</v>
      </c>
      <c r="E184" t="n">
        <f>VLOOKUP(data[[#This Row],[Course ID]],courses!A:E,4,FALSE)</f>
        <v>0.0</v>
      </c>
      <c r="F184" t="n">
        <f>VLOOKUP(data[[#This Row],[Course ID]],courses!A:E,5,FALSE)</f>
        <v>0.0</v>
      </c>
      <c r="G184" t="inlineStr">
        <is>
          <t>1683651</t>
        </is>
      </c>
      <c r="H184" t="inlineStr">
        <is>
          <t>EngageAlternativeFormat</t>
        </is>
      </c>
      <c r="I184" t="n">
        <v>1.0</v>
      </c>
      <c r="J184" t="n">
        <v>0.0</v>
      </c>
      <c r="K184" t="n">
        <v>0.0</v>
      </c>
      <c r="L184" t="n">
        <v>0.0</v>
      </c>
      <c r="M184" t="n">
        <v>1.611901767E9</v>
      </c>
      <c r="N184" t="inlineStr">
        <is>
          <t>6859</t>
        </is>
      </c>
      <c r="O184" t="inlineStr">
        <is>
          <t>pdf</t>
        </is>
      </c>
      <c r="P184" t="inlineStr">
        <is>
          <t/>
        </is>
      </c>
      <c r="Q184" t="inlineStr">
        <is>
          <t/>
        </is>
      </c>
      <c r="R184" t="inlineStr">
        <is>
          <t/>
        </is>
      </c>
      <c r="S184" t="inlineStr">
        <is>
          <t/>
        </is>
      </c>
      <c r="T184" t="n">
        <v>44221.0</v>
      </c>
      <c r="U184" t="n">
        <v>1.0</v>
      </c>
      <c r="V184" t="n">
        <v>0.0</v>
      </c>
    </row>
    <row r="185">
      <c r="A185" t="n">
        <v>1.945130319E9</v>
      </c>
      <c r="B185" t="inlineStr">
        <is>
          <t>17270</t>
        </is>
      </c>
      <c r="C185" t="n">
        <f>VLOOKUP(data[[#This Row],[Course ID]],courses!A:E,2,FALSE)</f>
        <v>0.0</v>
      </c>
      <c r="D185" t="n">
        <f>VLOOKUP(data[[#This Row],[Course ID]],courses!A:E,3,FALSE)</f>
        <v>0.0</v>
      </c>
      <c r="E185" t="n">
        <f>VLOOKUP(data[[#This Row],[Course ID]],courses!A:E,4,FALSE)</f>
        <v>0.0</v>
      </c>
      <c r="F185" t="n">
        <f>VLOOKUP(data[[#This Row],[Course ID]],courses!A:E,5,FALSE)</f>
        <v>0.0</v>
      </c>
      <c r="G185" t="inlineStr">
        <is>
          <t>1683651</t>
        </is>
      </c>
      <c r="H185" t="inlineStr">
        <is>
          <t>EngageAlternativeFormat</t>
        </is>
      </c>
      <c r="I185" t="n">
        <v>1.0</v>
      </c>
      <c r="J185" t="n">
        <v>0.0</v>
      </c>
      <c r="K185" t="n">
        <v>0.0</v>
      </c>
      <c r="L185" t="n">
        <v>0.0</v>
      </c>
      <c r="M185" t="n">
        <v>1.611903061E9</v>
      </c>
      <c r="N185" t="inlineStr">
        <is>
          <t>6859</t>
        </is>
      </c>
      <c r="O185" t="inlineStr">
        <is>
          <t>pdf</t>
        </is>
      </c>
      <c r="P185" t="inlineStr">
        <is>
          <t/>
        </is>
      </c>
      <c r="Q185" t="inlineStr">
        <is>
          <t/>
        </is>
      </c>
      <c r="R185" t="inlineStr">
        <is>
          <t/>
        </is>
      </c>
      <c r="S185" t="inlineStr">
        <is>
          <t/>
        </is>
      </c>
      <c r="T185" t="n">
        <v>44221.0</v>
      </c>
      <c r="U185" t="n">
        <v>1.0</v>
      </c>
      <c r="V185" t="n">
        <v>0.0</v>
      </c>
    </row>
    <row r="186">
      <c r="A186" t="n">
        <v>1.169813717E9</v>
      </c>
      <c r="B186" t="inlineStr">
        <is>
          <t>17270</t>
        </is>
      </c>
      <c r="C186" t="n">
        <f>VLOOKUP(data[[#This Row],[Course ID]],courses!A:E,2,FALSE)</f>
        <v>0.0</v>
      </c>
      <c r="D186" t="n">
        <f>VLOOKUP(data[[#This Row],[Course ID]],courses!A:E,3,FALSE)</f>
        <v>0.0</v>
      </c>
      <c r="E186" t="n">
        <f>VLOOKUP(data[[#This Row],[Course ID]],courses!A:E,4,FALSE)</f>
        <v>0.0</v>
      </c>
      <c r="F186" t="n">
        <f>VLOOKUP(data[[#This Row],[Course ID]],courses!A:E,5,FALSE)</f>
        <v>0.0</v>
      </c>
      <c r="G186" t="inlineStr">
        <is>
          <t>1683651</t>
        </is>
      </c>
      <c r="H186" t="inlineStr">
        <is>
          <t>EngageAlternativeFormat</t>
        </is>
      </c>
      <c r="I186" t="n">
        <v>1.0</v>
      </c>
      <c r="J186" t="n">
        <v>0.0</v>
      </c>
      <c r="K186" t="n">
        <v>0.0</v>
      </c>
      <c r="L186" t="n">
        <v>0.0</v>
      </c>
      <c r="M186" t="n">
        <v>1.611903087E9</v>
      </c>
      <c r="N186" t="inlineStr">
        <is>
          <t>6859</t>
        </is>
      </c>
      <c r="O186" t="inlineStr">
        <is>
          <t>pdf</t>
        </is>
      </c>
      <c r="P186" t="inlineStr">
        <is>
          <t/>
        </is>
      </c>
      <c r="Q186" t="inlineStr">
        <is>
          <t/>
        </is>
      </c>
      <c r="R186" t="inlineStr">
        <is>
          <t/>
        </is>
      </c>
      <c r="S186" t="inlineStr">
        <is>
          <t/>
        </is>
      </c>
      <c r="T186" t="n">
        <v>44221.0</v>
      </c>
      <c r="U186" t="n">
        <v>1.0</v>
      </c>
      <c r="V186" t="n">
        <v>0.0</v>
      </c>
    </row>
    <row r="187">
      <c r="A187" t="n">
        <v>7.32845658E8</v>
      </c>
      <c r="B187" t="inlineStr">
        <is>
          <t>17270</t>
        </is>
      </c>
      <c r="C187" t="n">
        <f>VLOOKUP(data[[#This Row],[Course ID]],courses!A:E,2,FALSE)</f>
        <v>0.0</v>
      </c>
      <c r="D187" t="n">
        <f>VLOOKUP(data[[#This Row],[Course ID]],courses!A:E,3,FALSE)</f>
        <v>0.0</v>
      </c>
      <c r="E187" t="n">
        <f>VLOOKUP(data[[#This Row],[Course ID]],courses!A:E,4,FALSE)</f>
        <v>0.0</v>
      </c>
      <c r="F187" t="n">
        <f>VLOOKUP(data[[#This Row],[Course ID]],courses!A:E,5,FALSE)</f>
        <v>0.0</v>
      </c>
      <c r="G187" t="inlineStr">
        <is>
          <t>1683651</t>
        </is>
      </c>
      <c r="H187" t="inlineStr">
        <is>
          <t>EngageAlternativeFormat</t>
        </is>
      </c>
      <c r="I187" t="n">
        <v>1.0</v>
      </c>
      <c r="J187" t="n">
        <v>0.0</v>
      </c>
      <c r="K187" t="n">
        <v>0.0</v>
      </c>
      <c r="L187" t="n">
        <v>0.0</v>
      </c>
      <c r="M187" t="n">
        <v>1.611903247E9</v>
      </c>
      <c r="N187" t="inlineStr">
        <is>
          <t>6859</t>
        </is>
      </c>
      <c r="O187" t="inlineStr">
        <is>
          <t>pdf</t>
        </is>
      </c>
      <c r="P187" t="inlineStr">
        <is>
          <t/>
        </is>
      </c>
      <c r="Q187" t="inlineStr">
        <is>
          <t/>
        </is>
      </c>
      <c r="R187" t="inlineStr">
        <is>
          <t/>
        </is>
      </c>
      <c r="S187" t="inlineStr">
        <is>
          <t/>
        </is>
      </c>
      <c r="T187" t="n">
        <v>44221.0</v>
      </c>
      <c r="U187" t="n">
        <v>1.0</v>
      </c>
      <c r="V187" t="n">
        <v>0.0</v>
      </c>
    </row>
    <row r="188">
      <c r="A188" t="n">
        <v>-2.138638249E9</v>
      </c>
      <c r="B188" t="inlineStr">
        <is>
          <t>17270</t>
        </is>
      </c>
      <c r="C188" t="n">
        <f>VLOOKUP(data[[#This Row],[Course ID]],courses!A:E,2,FALSE)</f>
        <v>0.0</v>
      </c>
      <c r="D188" t="n">
        <f>VLOOKUP(data[[#This Row],[Course ID]],courses!A:E,3,FALSE)</f>
        <v>0.0</v>
      </c>
      <c r="E188" t="n">
        <f>VLOOKUP(data[[#This Row],[Course ID]],courses!A:E,4,FALSE)</f>
        <v>0.0</v>
      </c>
      <c r="F188" t="n">
        <f>VLOOKUP(data[[#This Row],[Course ID]],courses!A:E,5,FALSE)</f>
        <v>0.0</v>
      </c>
      <c r="G188" t="inlineStr">
        <is>
          <t>1683651</t>
        </is>
      </c>
      <c r="H188" t="inlineStr">
        <is>
          <t>EngageAlternativeFormat</t>
        </is>
      </c>
      <c r="I188" t="n">
        <v>1.0</v>
      </c>
      <c r="J188" t="n">
        <v>0.0</v>
      </c>
      <c r="K188" t="n">
        <v>0.0</v>
      </c>
      <c r="L188" t="n">
        <v>0.0</v>
      </c>
      <c r="M188" t="n">
        <v>1.611903252E9</v>
      </c>
      <c r="N188" t="inlineStr">
        <is>
          <t>6859</t>
        </is>
      </c>
      <c r="O188" t="inlineStr">
        <is>
          <t>pdf</t>
        </is>
      </c>
      <c r="P188" t="inlineStr">
        <is>
          <t/>
        </is>
      </c>
      <c r="Q188" t="inlineStr">
        <is>
          <t/>
        </is>
      </c>
      <c r="R188" t="inlineStr">
        <is>
          <t/>
        </is>
      </c>
      <c r="S188" t="inlineStr">
        <is>
          <t/>
        </is>
      </c>
      <c r="T188" t="n">
        <v>44221.0</v>
      </c>
      <c r="U188" t="n">
        <v>1.0</v>
      </c>
      <c r="V188" t="n">
        <v>0.0</v>
      </c>
    </row>
    <row r="189">
      <c r="A189" t="n">
        <v>-1.741794156E9</v>
      </c>
      <c r="B189" t="inlineStr">
        <is>
          <t>17270</t>
        </is>
      </c>
      <c r="C189" t="n">
        <f>VLOOKUP(data[[#This Row],[Course ID]],courses!A:E,2,FALSE)</f>
        <v>0.0</v>
      </c>
      <c r="D189" t="n">
        <f>VLOOKUP(data[[#This Row],[Course ID]],courses!A:E,3,FALSE)</f>
        <v>0.0</v>
      </c>
      <c r="E189" t="n">
        <f>VLOOKUP(data[[#This Row],[Course ID]],courses!A:E,4,FALSE)</f>
        <v>0.0</v>
      </c>
      <c r="F189" t="n">
        <f>VLOOKUP(data[[#This Row],[Course ID]],courses!A:E,5,FALSE)</f>
        <v>0.0</v>
      </c>
      <c r="G189" t="inlineStr">
        <is>
          <t>1683651</t>
        </is>
      </c>
      <c r="H189" t="inlineStr">
        <is>
          <t>EngageAlternativeFormat</t>
        </is>
      </c>
      <c r="I189" t="n">
        <v>1.0</v>
      </c>
      <c r="J189" t="n">
        <v>0.0</v>
      </c>
      <c r="K189" t="n">
        <v>0.0</v>
      </c>
      <c r="L189" t="n">
        <v>0.0</v>
      </c>
      <c r="M189" t="n">
        <v>1.611903273E9</v>
      </c>
      <c r="N189" t="inlineStr">
        <is>
          <t>6859</t>
        </is>
      </c>
      <c r="O189" t="inlineStr">
        <is>
          <t>pdf</t>
        </is>
      </c>
      <c r="P189" t="inlineStr">
        <is>
          <t/>
        </is>
      </c>
      <c r="Q189" t="inlineStr">
        <is>
          <t/>
        </is>
      </c>
      <c r="R189" t="inlineStr">
        <is>
          <t/>
        </is>
      </c>
      <c r="S189" t="inlineStr">
        <is>
          <t/>
        </is>
      </c>
      <c r="T189" t="n">
        <v>44221.0</v>
      </c>
      <c r="U189" t="n">
        <v>1.0</v>
      </c>
      <c r="V189" t="n">
        <v>0.0</v>
      </c>
    </row>
    <row r="190">
      <c r="A190" t="n">
        <v>7.123858E8</v>
      </c>
      <c r="B190" t="inlineStr">
        <is>
          <t>17270</t>
        </is>
      </c>
      <c r="C190" t="n">
        <f>VLOOKUP(data[[#This Row],[Course ID]],courses!A:E,2,FALSE)</f>
        <v>0.0</v>
      </c>
      <c r="D190" t="n">
        <f>VLOOKUP(data[[#This Row],[Course ID]],courses!A:E,3,FALSE)</f>
        <v>0.0</v>
      </c>
      <c r="E190" t="n">
        <f>VLOOKUP(data[[#This Row],[Course ID]],courses!A:E,4,FALSE)</f>
        <v>0.0</v>
      </c>
      <c r="F190" t="n">
        <f>VLOOKUP(data[[#This Row],[Course ID]],courses!A:E,5,FALSE)</f>
        <v>0.0</v>
      </c>
      <c r="G190" t="inlineStr">
        <is>
          <t>1683651</t>
        </is>
      </c>
      <c r="H190" t="inlineStr">
        <is>
          <t>EngageAlternativeFormat</t>
        </is>
      </c>
      <c r="I190" t="n">
        <v>1.0</v>
      </c>
      <c r="J190" t="n">
        <v>0.0</v>
      </c>
      <c r="K190" t="n">
        <v>0.0</v>
      </c>
      <c r="L190" t="n">
        <v>0.0</v>
      </c>
      <c r="M190" t="n">
        <v>1.61190328E9</v>
      </c>
      <c r="N190" t="inlineStr">
        <is>
          <t>6859</t>
        </is>
      </c>
      <c r="O190" t="inlineStr">
        <is>
          <t>pdf</t>
        </is>
      </c>
      <c r="P190" t="inlineStr">
        <is>
          <t/>
        </is>
      </c>
      <c r="Q190" t="inlineStr">
        <is>
          <t/>
        </is>
      </c>
      <c r="R190" t="inlineStr">
        <is>
          <t/>
        </is>
      </c>
      <c r="S190" t="inlineStr">
        <is>
          <t/>
        </is>
      </c>
      <c r="T190" t="n">
        <v>44221.0</v>
      </c>
      <c r="U190" t="n">
        <v>1.0</v>
      </c>
      <c r="V190" t="n">
        <v>0.0</v>
      </c>
    </row>
    <row r="191">
      <c r="A191" t="n">
        <v>3.9407605E7</v>
      </c>
      <c r="B191" t="inlineStr">
        <is>
          <t>31513</t>
        </is>
      </c>
      <c r="C191" t="n">
        <f>VLOOKUP(data[[#This Row],[Course ID]],courses!A:E,2,FALSE)</f>
        <v>0.0</v>
      </c>
      <c r="D191" t="n">
        <f>VLOOKUP(data[[#This Row],[Course ID]],courses!A:E,3,FALSE)</f>
        <v>0.0</v>
      </c>
      <c r="E191" t="n">
        <f>VLOOKUP(data[[#This Row],[Course ID]],courses!A:E,4,FALSE)</f>
        <v>0.0</v>
      </c>
      <c r="F191" t="n">
        <f>VLOOKUP(data[[#This Row],[Course ID]],courses!A:E,5,FALSE)</f>
        <v>0.0</v>
      </c>
      <c r="G191" t="inlineStr">
        <is>
          <t>4243150</t>
        </is>
      </c>
      <c r="H191" t="inlineStr">
        <is>
          <t>EngageAlternativeFormat</t>
        </is>
      </c>
      <c r="I191" t="n">
        <v>1.0</v>
      </c>
      <c r="J191" t="n">
        <v>0.0</v>
      </c>
      <c r="K191" t="n">
        <v>0.0</v>
      </c>
      <c r="L191" t="n">
        <v>0.0</v>
      </c>
      <c r="M191" t="n">
        <v>1.611903294E9</v>
      </c>
      <c r="N191" t="inlineStr">
        <is>
          <t>6859</t>
        </is>
      </c>
      <c r="O191" t="inlineStr">
        <is>
          <t>pdf</t>
        </is>
      </c>
      <c r="P191" t="inlineStr">
        <is>
          <t/>
        </is>
      </c>
      <c r="Q191" t="inlineStr">
        <is>
          <t/>
        </is>
      </c>
      <c r="R191" t="inlineStr">
        <is>
          <t/>
        </is>
      </c>
      <c r="S191" t="inlineStr">
        <is>
          <t/>
        </is>
      </c>
      <c r="T191" t="n">
        <v>44221.0</v>
      </c>
      <c r="U191" t="n">
        <v>1.0</v>
      </c>
      <c r="V191" t="n">
        <v>0.0</v>
      </c>
    </row>
    <row r="192">
      <c r="A192" t="n">
        <v>7.29104862E8</v>
      </c>
      <c r="B192" t="inlineStr">
        <is>
          <t>31513</t>
        </is>
      </c>
      <c r="C192" t="n">
        <f>VLOOKUP(data[[#This Row],[Course ID]],courses!A:E,2,FALSE)</f>
        <v>0.0</v>
      </c>
      <c r="D192" t="n">
        <f>VLOOKUP(data[[#This Row],[Course ID]],courses!A:E,3,FALSE)</f>
        <v>0.0</v>
      </c>
      <c r="E192" t="n">
        <f>VLOOKUP(data[[#This Row],[Course ID]],courses!A:E,4,FALSE)</f>
        <v>0.0</v>
      </c>
      <c r="F192" t="n">
        <f>VLOOKUP(data[[#This Row],[Course ID]],courses!A:E,5,FALSE)</f>
        <v>0.0</v>
      </c>
      <c r="G192" t="inlineStr">
        <is>
          <t>4243150</t>
        </is>
      </c>
      <c r="H192" t="inlineStr">
        <is>
          <t>EngageAlternativeFormat</t>
        </is>
      </c>
      <c r="I192" t="n">
        <v>1.0</v>
      </c>
      <c r="J192" t="n">
        <v>0.0</v>
      </c>
      <c r="K192" t="n">
        <v>0.0</v>
      </c>
      <c r="L192" t="n">
        <v>0.0</v>
      </c>
      <c r="M192" t="n">
        <v>1.611903378E9</v>
      </c>
      <c r="N192" t="inlineStr">
        <is>
          <t>6859</t>
        </is>
      </c>
      <c r="O192" t="inlineStr">
        <is>
          <t>pdf</t>
        </is>
      </c>
      <c r="P192" t="inlineStr">
        <is>
          <t/>
        </is>
      </c>
      <c r="Q192" t="inlineStr">
        <is>
          <t/>
        </is>
      </c>
      <c r="R192" t="inlineStr">
        <is>
          <t/>
        </is>
      </c>
      <c r="S192" t="inlineStr">
        <is>
          <t/>
        </is>
      </c>
      <c r="T192" t="n">
        <v>44221.0</v>
      </c>
      <c r="U192" t="n">
        <v>1.0</v>
      </c>
      <c r="V192" t="n">
        <v>0.0</v>
      </c>
    </row>
    <row r="193">
      <c r="A193" t="n">
        <v>1.116802258E9</v>
      </c>
      <c r="B193" t="inlineStr">
        <is>
          <t>17270</t>
        </is>
      </c>
      <c r="C193" t="n">
        <f>VLOOKUP(data[[#This Row],[Course ID]],courses!A:E,2,FALSE)</f>
        <v>0.0</v>
      </c>
      <c r="D193" t="n">
        <f>VLOOKUP(data[[#This Row],[Course ID]],courses!A:E,3,FALSE)</f>
        <v>0.0</v>
      </c>
      <c r="E193" t="n">
        <f>VLOOKUP(data[[#This Row],[Course ID]],courses!A:E,4,FALSE)</f>
        <v>0.0</v>
      </c>
      <c r="F193" t="n">
        <f>VLOOKUP(data[[#This Row],[Course ID]],courses!A:E,5,FALSE)</f>
        <v>0.0</v>
      </c>
      <c r="G193" t="inlineStr">
        <is>
          <t>1683651</t>
        </is>
      </c>
      <c r="H193" t="inlineStr">
        <is>
          <t>EngageAlternativeFormat</t>
        </is>
      </c>
      <c r="I193" t="n">
        <v>1.0</v>
      </c>
      <c r="J193" t="n">
        <v>0.0</v>
      </c>
      <c r="K193" t="n">
        <v>0.0</v>
      </c>
      <c r="L193" t="n">
        <v>0.0</v>
      </c>
      <c r="M193" t="n">
        <v>1.611903696E9</v>
      </c>
      <c r="N193" t="inlineStr">
        <is>
          <t>6859</t>
        </is>
      </c>
      <c r="O193" t="inlineStr">
        <is>
          <t>pdf</t>
        </is>
      </c>
      <c r="P193" t="inlineStr">
        <is>
          <t/>
        </is>
      </c>
      <c r="Q193" t="inlineStr">
        <is>
          <t/>
        </is>
      </c>
      <c r="R193" t="inlineStr">
        <is>
          <t/>
        </is>
      </c>
      <c r="S193" t="inlineStr">
        <is>
          <t/>
        </is>
      </c>
      <c r="T193" t="n">
        <v>44221.0</v>
      </c>
      <c r="U193" t="n">
        <v>1.0</v>
      </c>
      <c r="V193" t="n">
        <v>0.0</v>
      </c>
    </row>
    <row r="194">
      <c r="A194" t="n">
        <v>7.14519228E8</v>
      </c>
      <c r="B194" t="inlineStr">
        <is>
          <t>74</t>
        </is>
      </c>
      <c r="C194" t="n">
        <f>VLOOKUP(data[[#This Row],[Course ID]],courses!A:E,2,FALSE)</f>
        <v>0.0</v>
      </c>
      <c r="D194" t="n">
        <f>VLOOKUP(data[[#This Row],[Course ID]],courses!A:E,3,FALSE)</f>
        <v>0.0</v>
      </c>
      <c r="E194" t="n">
        <f>VLOOKUP(data[[#This Row],[Course ID]],courses!A:E,4,FALSE)</f>
        <v>0.0</v>
      </c>
      <c r="F194" t="n">
        <f>VLOOKUP(data[[#This Row],[Course ID]],courses!A:E,5,FALSE)</f>
        <v>0.0</v>
      </c>
      <c r="G194" t="inlineStr">
        <is>
          <t>4271264</t>
        </is>
      </c>
      <c r="H194" t="inlineStr">
        <is>
          <t>EngageAlternativeFormat</t>
        </is>
      </c>
      <c r="I194" t="n">
        <v>1.0</v>
      </c>
      <c r="J194" t="n">
        <v>0.0</v>
      </c>
      <c r="K194" t="n">
        <v>0.0</v>
      </c>
      <c r="L194" t="n">
        <v>0.0</v>
      </c>
      <c r="M194" t="n">
        <v>1.61190383E9</v>
      </c>
      <c r="N194" t="inlineStr">
        <is>
          <t>6859</t>
        </is>
      </c>
      <c r="O194" t="inlineStr">
        <is>
          <t>pdf</t>
        </is>
      </c>
      <c r="P194" t="inlineStr">
        <is>
          <t/>
        </is>
      </c>
      <c r="Q194" t="inlineStr">
        <is>
          <t/>
        </is>
      </c>
      <c r="R194" t="inlineStr">
        <is>
          <t/>
        </is>
      </c>
      <c r="S194" t="inlineStr">
        <is>
          <t/>
        </is>
      </c>
      <c r="T194" t="n">
        <v>44221.0</v>
      </c>
      <c r="U194" t="n">
        <v>1.0</v>
      </c>
      <c r="V194" t="n">
        <v>0.0</v>
      </c>
    </row>
    <row r="195">
      <c r="A195" t="n">
        <v>1.7182132E9</v>
      </c>
      <c r="B195" t="inlineStr">
        <is>
          <t>17270</t>
        </is>
      </c>
      <c r="C195" t="n">
        <f>VLOOKUP(data[[#This Row],[Course ID]],courses!A:E,2,FALSE)</f>
        <v>0.0</v>
      </c>
      <c r="D195" t="n">
        <f>VLOOKUP(data[[#This Row],[Course ID]],courses!A:E,3,FALSE)</f>
        <v>0.0</v>
      </c>
      <c r="E195" t="n">
        <f>VLOOKUP(data[[#This Row],[Course ID]],courses!A:E,4,FALSE)</f>
        <v>0.0</v>
      </c>
      <c r="F195" t="n">
        <f>VLOOKUP(data[[#This Row],[Course ID]],courses!A:E,5,FALSE)</f>
        <v>0.0</v>
      </c>
      <c r="G195" t="inlineStr">
        <is>
          <t>1683651</t>
        </is>
      </c>
      <c r="H195" t="inlineStr">
        <is>
          <t>EngageAlternativeFormat</t>
        </is>
      </c>
      <c r="I195" t="n">
        <v>1.0</v>
      </c>
      <c r="J195" t="n">
        <v>0.0</v>
      </c>
      <c r="K195" t="n">
        <v>0.0</v>
      </c>
      <c r="L195" t="n">
        <v>0.0</v>
      </c>
      <c r="M195" t="n">
        <v>1.611903952E9</v>
      </c>
      <c r="N195" t="inlineStr">
        <is>
          <t>6859</t>
        </is>
      </c>
      <c r="O195" t="inlineStr">
        <is>
          <t>pdf</t>
        </is>
      </c>
      <c r="P195" t="inlineStr">
        <is>
          <t/>
        </is>
      </c>
      <c r="Q195" t="inlineStr">
        <is>
          <t/>
        </is>
      </c>
      <c r="R195" t="inlineStr">
        <is>
          <t/>
        </is>
      </c>
      <c r="S195" t="inlineStr">
        <is>
          <t/>
        </is>
      </c>
      <c r="T195" t="n">
        <v>44221.0</v>
      </c>
      <c r="U195" t="n">
        <v>1.0</v>
      </c>
      <c r="V195" t="n">
        <v>0.0</v>
      </c>
    </row>
    <row r="196">
      <c r="A196" t="n">
        <v>3.4464457E8</v>
      </c>
      <c r="B196" t="inlineStr">
        <is>
          <t>17270</t>
        </is>
      </c>
      <c r="C196" t="n">
        <f>VLOOKUP(data[[#This Row],[Course ID]],courses!A:E,2,FALSE)</f>
        <v>0.0</v>
      </c>
      <c r="D196" t="n">
        <f>VLOOKUP(data[[#This Row],[Course ID]],courses!A:E,3,FALSE)</f>
        <v>0.0</v>
      </c>
      <c r="E196" t="n">
        <f>VLOOKUP(data[[#This Row],[Course ID]],courses!A:E,4,FALSE)</f>
        <v>0.0</v>
      </c>
      <c r="F196" t="n">
        <f>VLOOKUP(data[[#This Row],[Course ID]],courses!A:E,5,FALSE)</f>
        <v>0.0</v>
      </c>
      <c r="G196" t="inlineStr">
        <is>
          <t>1683651</t>
        </is>
      </c>
      <c r="H196" t="inlineStr">
        <is>
          <t>EngageAlternativeFormat</t>
        </is>
      </c>
      <c r="I196" t="n">
        <v>1.0</v>
      </c>
      <c r="J196" t="n">
        <v>0.0</v>
      </c>
      <c r="K196" t="n">
        <v>0.0</v>
      </c>
      <c r="L196" t="n">
        <v>0.0</v>
      </c>
      <c r="M196" t="n">
        <v>1.611904111E9</v>
      </c>
      <c r="N196" t="inlineStr">
        <is>
          <t>6859</t>
        </is>
      </c>
      <c r="O196" t="inlineStr">
        <is>
          <t>pdf</t>
        </is>
      </c>
      <c r="P196" t="inlineStr">
        <is>
          <t/>
        </is>
      </c>
      <c r="Q196" t="inlineStr">
        <is>
          <t/>
        </is>
      </c>
      <c r="R196" t="inlineStr">
        <is>
          <t/>
        </is>
      </c>
      <c r="S196" t="inlineStr">
        <is>
          <t/>
        </is>
      </c>
      <c r="T196" t="n">
        <v>44221.0</v>
      </c>
      <c r="U196" t="n">
        <v>1.0</v>
      </c>
      <c r="V196" t="n">
        <v>0.0</v>
      </c>
    </row>
    <row r="197">
      <c r="A197" t="n">
        <v>-8.10833898E8</v>
      </c>
      <c r="B197" t="inlineStr">
        <is>
          <t>31513</t>
        </is>
      </c>
      <c r="C197" t="n">
        <f>VLOOKUP(data[[#This Row],[Course ID]],courses!A:E,2,FALSE)</f>
        <v>0.0</v>
      </c>
      <c r="D197" t="n">
        <f>VLOOKUP(data[[#This Row],[Course ID]],courses!A:E,3,FALSE)</f>
        <v>0.0</v>
      </c>
      <c r="E197" t="n">
        <f>VLOOKUP(data[[#This Row],[Course ID]],courses!A:E,4,FALSE)</f>
        <v>0.0</v>
      </c>
      <c r="F197" t="n">
        <f>VLOOKUP(data[[#This Row],[Course ID]],courses!A:E,5,FALSE)</f>
        <v>0.0</v>
      </c>
      <c r="G197" t="inlineStr">
        <is>
          <t>4243150</t>
        </is>
      </c>
      <c r="H197" t="inlineStr">
        <is>
          <t>EngageAlternativeFormat</t>
        </is>
      </c>
      <c r="I197" t="n">
        <v>1.0</v>
      </c>
      <c r="J197" t="n">
        <v>0.0</v>
      </c>
      <c r="K197" t="n">
        <v>0.0</v>
      </c>
      <c r="L197" t="n">
        <v>0.0</v>
      </c>
      <c r="M197" t="n">
        <v>1.611904193E9</v>
      </c>
      <c r="N197" t="inlineStr">
        <is>
          <t>6859</t>
        </is>
      </c>
      <c r="O197" t="inlineStr">
        <is>
          <t>pdf</t>
        </is>
      </c>
      <c r="P197" t="inlineStr">
        <is>
          <t/>
        </is>
      </c>
      <c r="Q197" t="inlineStr">
        <is>
          <t/>
        </is>
      </c>
      <c r="R197" t="inlineStr">
        <is>
          <t/>
        </is>
      </c>
      <c r="S197" t="inlineStr">
        <is>
          <t/>
        </is>
      </c>
      <c r="T197" t="n">
        <v>44221.0</v>
      </c>
      <c r="U197" t="n">
        <v>1.0</v>
      </c>
      <c r="V197" t="n">
        <v>0.0</v>
      </c>
    </row>
    <row r="198">
      <c r="A198" t="n">
        <v>3.21515614E8</v>
      </c>
      <c r="B198" t="inlineStr">
        <is>
          <t>5</t>
        </is>
      </c>
      <c r="C198" t="n">
        <f>VLOOKUP(data[[#This Row],[Course ID]],courses!A:E,2,FALSE)</f>
        <v>0.0</v>
      </c>
      <c r="D198" t="n">
        <f>VLOOKUP(data[[#This Row],[Course ID]],courses!A:E,3,FALSE)</f>
        <v>0.0</v>
      </c>
      <c r="E198" t="n">
        <f>VLOOKUP(data[[#This Row],[Course ID]],courses!A:E,4,FALSE)</f>
        <v>0.0</v>
      </c>
      <c r="F198" t="n">
        <f>VLOOKUP(data[[#This Row],[Course ID]],courses!A:E,5,FALSE)</f>
        <v>0.0</v>
      </c>
      <c r="G198" t="inlineStr">
        <is>
          <t>2048970</t>
        </is>
      </c>
      <c r="H198" t="inlineStr">
        <is>
          <t>EngageAlternativeFormat</t>
        </is>
      </c>
      <c r="I198" t="n">
        <v>1.0</v>
      </c>
      <c r="J198" t="n">
        <v>0.0</v>
      </c>
      <c r="K198" t="n">
        <v>0.0</v>
      </c>
      <c r="L198" t="n">
        <v>0.0</v>
      </c>
      <c r="M198" t="n">
        <v>1.611904646E9</v>
      </c>
      <c r="N198" t="inlineStr">
        <is>
          <t>6859</t>
        </is>
      </c>
      <c r="O198" t="inlineStr">
        <is>
          <t>pdf</t>
        </is>
      </c>
      <c r="P198" t="inlineStr">
        <is>
          <t/>
        </is>
      </c>
      <c r="Q198" t="inlineStr">
        <is>
          <t/>
        </is>
      </c>
      <c r="R198" t="inlineStr">
        <is>
          <t/>
        </is>
      </c>
      <c r="S198" t="inlineStr">
        <is>
          <t/>
        </is>
      </c>
      <c r="T198" t="n">
        <v>44221.0</v>
      </c>
      <c r="U198" t="n">
        <v>1.0</v>
      </c>
      <c r="V198" t="n">
        <v>0.0</v>
      </c>
    </row>
    <row r="199">
      <c r="A199" t="n">
        <v>1.825878731E9</v>
      </c>
      <c r="B199" t="inlineStr">
        <is>
          <t>74</t>
        </is>
      </c>
      <c r="C199" t="n">
        <f>VLOOKUP(data[[#This Row],[Course ID]],courses!A:E,2,FALSE)</f>
        <v>0.0</v>
      </c>
      <c r="D199" t="n">
        <f>VLOOKUP(data[[#This Row],[Course ID]],courses!A:E,3,FALSE)</f>
        <v>0.0</v>
      </c>
      <c r="E199" t="n">
        <f>VLOOKUP(data[[#This Row],[Course ID]],courses!A:E,4,FALSE)</f>
        <v>0.0</v>
      </c>
      <c r="F199" t="n">
        <f>VLOOKUP(data[[#This Row],[Course ID]],courses!A:E,5,FALSE)</f>
        <v>0.0</v>
      </c>
      <c r="G199" t="inlineStr">
        <is>
          <t>4259193</t>
        </is>
      </c>
      <c r="H199" t="inlineStr">
        <is>
          <t>EngageAlternativeFormat</t>
        </is>
      </c>
      <c r="I199" t="n">
        <v>1.0</v>
      </c>
      <c r="J199" t="n">
        <v>0.0</v>
      </c>
      <c r="K199" t="n">
        <v>0.0</v>
      </c>
      <c r="L199" t="n">
        <v>0.0</v>
      </c>
      <c r="M199" t="n">
        <v>1.61190488E9</v>
      </c>
      <c r="N199" t="inlineStr">
        <is>
          <t>6859</t>
        </is>
      </c>
      <c r="O199" t="inlineStr">
        <is>
          <t>pdf</t>
        </is>
      </c>
      <c r="P199" t="inlineStr">
        <is>
          <t/>
        </is>
      </c>
      <c r="Q199" t="inlineStr">
        <is>
          <t/>
        </is>
      </c>
      <c r="R199" t="inlineStr">
        <is>
          <t/>
        </is>
      </c>
      <c r="S199" t="inlineStr">
        <is>
          <t/>
        </is>
      </c>
      <c r="T199" t="n">
        <v>44221.0</v>
      </c>
      <c r="U199" t="n">
        <v>1.0</v>
      </c>
      <c r="V199" t="n">
        <v>0.0</v>
      </c>
    </row>
    <row r="200">
      <c r="A200" t="n">
        <v>-2.11404794E8</v>
      </c>
      <c r="B200" t="inlineStr">
        <is>
          <t>17270</t>
        </is>
      </c>
      <c r="C200" t="n">
        <f>VLOOKUP(data[[#This Row],[Course ID]],courses!A:E,2,FALSE)</f>
        <v>0.0</v>
      </c>
      <c r="D200" t="n">
        <f>VLOOKUP(data[[#This Row],[Course ID]],courses!A:E,3,FALSE)</f>
        <v>0.0</v>
      </c>
      <c r="E200" t="n">
        <f>VLOOKUP(data[[#This Row],[Course ID]],courses!A:E,4,FALSE)</f>
        <v>0.0</v>
      </c>
      <c r="F200" t="n">
        <f>VLOOKUP(data[[#This Row],[Course ID]],courses!A:E,5,FALSE)</f>
        <v>0.0</v>
      </c>
      <c r="G200" t="inlineStr">
        <is>
          <t>1683651</t>
        </is>
      </c>
      <c r="H200" t="inlineStr">
        <is>
          <t>EngageAlternativeFormat</t>
        </is>
      </c>
      <c r="I200" t="n">
        <v>1.0</v>
      </c>
      <c r="J200" t="n">
        <v>0.0</v>
      </c>
      <c r="K200" t="n">
        <v>0.0</v>
      </c>
      <c r="L200" t="n">
        <v>0.0</v>
      </c>
      <c r="M200" t="n">
        <v>1.611905683E9</v>
      </c>
      <c r="N200" t="inlineStr">
        <is>
          <t>6859</t>
        </is>
      </c>
      <c r="O200" t="inlineStr">
        <is>
          <t>pdf</t>
        </is>
      </c>
      <c r="P200" t="inlineStr">
        <is>
          <t/>
        </is>
      </c>
      <c r="Q200" t="inlineStr">
        <is>
          <t/>
        </is>
      </c>
      <c r="R200" t="inlineStr">
        <is>
          <t/>
        </is>
      </c>
      <c r="S200" t="inlineStr">
        <is>
          <t/>
        </is>
      </c>
      <c r="T200" t="n">
        <v>44221.0</v>
      </c>
      <c r="U200" t="n">
        <v>1.0</v>
      </c>
      <c r="V200" t="n">
        <v>0.0</v>
      </c>
    </row>
    <row r="201">
      <c r="A201" t="n">
        <v>1.231650551E9</v>
      </c>
      <c r="B201" t="inlineStr">
        <is>
          <t>31513</t>
        </is>
      </c>
      <c r="C201" t="n">
        <f>VLOOKUP(data[[#This Row],[Course ID]],courses!A:E,2,FALSE)</f>
        <v>0.0</v>
      </c>
      <c r="D201" t="n">
        <f>VLOOKUP(data[[#This Row],[Course ID]],courses!A:E,3,FALSE)</f>
        <v>0.0</v>
      </c>
      <c r="E201" t="n">
        <f>VLOOKUP(data[[#This Row],[Course ID]],courses!A:E,4,FALSE)</f>
        <v>0.0</v>
      </c>
      <c r="F201" t="n">
        <f>VLOOKUP(data[[#This Row],[Course ID]],courses!A:E,5,FALSE)</f>
        <v>0.0</v>
      </c>
      <c r="G201" t="inlineStr">
        <is>
          <t>4243150</t>
        </is>
      </c>
      <c r="H201" t="inlineStr">
        <is>
          <t>EngageAlternativeFormat</t>
        </is>
      </c>
      <c r="I201" t="n">
        <v>1.0</v>
      </c>
      <c r="J201" t="n">
        <v>0.0</v>
      </c>
      <c r="K201" t="n">
        <v>0.0</v>
      </c>
      <c r="L201" t="n">
        <v>0.0</v>
      </c>
      <c r="M201" t="n">
        <v>1.611905923E9</v>
      </c>
      <c r="N201" t="inlineStr">
        <is>
          <t>6859</t>
        </is>
      </c>
      <c r="O201" t="inlineStr">
        <is>
          <t>pdf</t>
        </is>
      </c>
      <c r="P201" t="inlineStr">
        <is>
          <t/>
        </is>
      </c>
      <c r="Q201" t="inlineStr">
        <is>
          <t/>
        </is>
      </c>
      <c r="R201" t="inlineStr">
        <is>
          <t/>
        </is>
      </c>
      <c r="S201" t="inlineStr">
        <is>
          <t/>
        </is>
      </c>
      <c r="T201" t="n">
        <v>44221.0</v>
      </c>
      <c r="U201" t="n">
        <v>1.0</v>
      </c>
      <c r="V201" t="n">
        <v>0.0</v>
      </c>
    </row>
    <row r="202">
      <c r="A202" t="n">
        <v>4.7665836E7</v>
      </c>
      <c r="B202" t="inlineStr">
        <is>
          <t>31513</t>
        </is>
      </c>
      <c r="C202" t="n">
        <f>VLOOKUP(data[[#This Row],[Course ID]],courses!A:E,2,FALSE)</f>
        <v>0.0</v>
      </c>
      <c r="D202" t="n">
        <f>VLOOKUP(data[[#This Row],[Course ID]],courses!A:E,3,FALSE)</f>
        <v>0.0</v>
      </c>
      <c r="E202" t="n">
        <f>VLOOKUP(data[[#This Row],[Course ID]],courses!A:E,4,FALSE)</f>
        <v>0.0</v>
      </c>
      <c r="F202" t="n">
        <f>VLOOKUP(data[[#This Row],[Course ID]],courses!A:E,5,FALSE)</f>
        <v>0.0</v>
      </c>
      <c r="G202" t="inlineStr">
        <is>
          <t>4243150</t>
        </is>
      </c>
      <c r="H202" t="inlineStr">
        <is>
          <t>EngageAlternativeFormat</t>
        </is>
      </c>
      <c r="I202" t="n">
        <v>1.0</v>
      </c>
      <c r="J202" t="n">
        <v>0.0</v>
      </c>
      <c r="K202" t="n">
        <v>0.0</v>
      </c>
      <c r="L202" t="n">
        <v>0.0</v>
      </c>
      <c r="M202" t="n">
        <v>1.611905926E9</v>
      </c>
      <c r="N202" t="inlineStr">
        <is>
          <t>6859</t>
        </is>
      </c>
      <c r="O202" t="inlineStr">
        <is>
          <t>pdf</t>
        </is>
      </c>
      <c r="P202" t="inlineStr">
        <is>
          <t/>
        </is>
      </c>
      <c r="Q202" t="inlineStr">
        <is>
          <t/>
        </is>
      </c>
      <c r="R202" t="inlineStr">
        <is>
          <t/>
        </is>
      </c>
      <c r="S202" t="inlineStr">
        <is>
          <t/>
        </is>
      </c>
      <c r="T202" t="n">
        <v>44221.0</v>
      </c>
      <c r="U202" t="n">
        <v>1.0</v>
      </c>
      <c r="V202" t="n">
        <v>0.0</v>
      </c>
    </row>
    <row r="203">
      <c r="A203" t="n">
        <v>-1.608184127E9</v>
      </c>
      <c r="B203" t="inlineStr">
        <is>
          <t>31513</t>
        </is>
      </c>
      <c r="C203" t="n">
        <f>VLOOKUP(data[[#This Row],[Course ID]],courses!A:E,2,FALSE)</f>
        <v>0.0</v>
      </c>
      <c r="D203" t="n">
        <f>VLOOKUP(data[[#This Row],[Course ID]],courses!A:E,3,FALSE)</f>
        <v>0.0</v>
      </c>
      <c r="E203" t="n">
        <f>VLOOKUP(data[[#This Row],[Course ID]],courses!A:E,4,FALSE)</f>
        <v>0.0</v>
      </c>
      <c r="F203" t="n">
        <f>VLOOKUP(data[[#This Row],[Course ID]],courses!A:E,5,FALSE)</f>
        <v>0.0</v>
      </c>
      <c r="G203" t="inlineStr">
        <is>
          <t>4243150</t>
        </is>
      </c>
      <c r="H203" t="inlineStr">
        <is>
          <t>EngageAlternativeFormat</t>
        </is>
      </c>
      <c r="I203" t="n">
        <v>1.0</v>
      </c>
      <c r="J203" t="n">
        <v>0.0</v>
      </c>
      <c r="K203" t="n">
        <v>0.0</v>
      </c>
      <c r="L203" t="n">
        <v>0.0</v>
      </c>
      <c r="M203" t="n">
        <v>1.611905934E9</v>
      </c>
      <c r="N203" t="inlineStr">
        <is>
          <t>6859</t>
        </is>
      </c>
      <c r="O203" t="inlineStr">
        <is>
          <t>pdf</t>
        </is>
      </c>
      <c r="P203" t="inlineStr">
        <is>
          <t/>
        </is>
      </c>
      <c r="Q203" t="inlineStr">
        <is>
          <t/>
        </is>
      </c>
      <c r="R203" t="inlineStr">
        <is>
          <t/>
        </is>
      </c>
      <c r="S203" t="inlineStr">
        <is>
          <t/>
        </is>
      </c>
      <c r="T203" t="n">
        <v>44221.0</v>
      </c>
      <c r="U203" t="n">
        <v>1.0</v>
      </c>
      <c r="V203" t="n">
        <v>0.0</v>
      </c>
    </row>
    <row r="204">
      <c r="A204" t="n">
        <v>1.69907771E8</v>
      </c>
      <c r="B204" t="inlineStr">
        <is>
          <t>74</t>
        </is>
      </c>
      <c r="C204" t="n">
        <f>VLOOKUP(data[[#This Row],[Course ID]],courses!A:E,2,FALSE)</f>
        <v>0.0</v>
      </c>
      <c r="D204" t="n">
        <f>VLOOKUP(data[[#This Row],[Course ID]],courses!A:E,3,FALSE)</f>
        <v>0.0</v>
      </c>
      <c r="E204" t="n">
        <f>VLOOKUP(data[[#This Row],[Course ID]],courses!A:E,4,FALSE)</f>
        <v>0.0</v>
      </c>
      <c r="F204" t="n">
        <f>VLOOKUP(data[[#This Row],[Course ID]],courses!A:E,5,FALSE)</f>
        <v>0.0</v>
      </c>
      <c r="G204" t="inlineStr">
        <is>
          <t>2904669</t>
        </is>
      </c>
      <c r="H204" t="inlineStr">
        <is>
          <t>EngageAlternativeFormat</t>
        </is>
      </c>
      <c r="I204" t="n">
        <v>1.0</v>
      </c>
      <c r="J204" t="n">
        <v>0.0</v>
      </c>
      <c r="K204" t="n">
        <v>0.0</v>
      </c>
      <c r="L204" t="n">
        <v>0.0</v>
      </c>
      <c r="M204" t="n">
        <v>1.611906281E9</v>
      </c>
      <c r="N204" t="inlineStr">
        <is>
          <t>6859</t>
        </is>
      </c>
      <c r="O204" t="inlineStr">
        <is>
          <t>pdf</t>
        </is>
      </c>
      <c r="P204" t="inlineStr">
        <is>
          <t/>
        </is>
      </c>
      <c r="Q204" t="inlineStr">
        <is>
          <t/>
        </is>
      </c>
      <c r="R204" t="inlineStr">
        <is>
          <t/>
        </is>
      </c>
      <c r="S204" t="inlineStr">
        <is>
          <t/>
        </is>
      </c>
      <c r="T204" t="n">
        <v>44221.0</v>
      </c>
      <c r="U204" t="n">
        <v>1.0</v>
      </c>
      <c r="V204" t="n">
        <v>0.0</v>
      </c>
    </row>
    <row r="205">
      <c r="A205" t="n">
        <v>6.0705264E7</v>
      </c>
      <c r="B205" t="inlineStr">
        <is>
          <t>60</t>
        </is>
      </c>
      <c r="C205" t="n">
        <f>VLOOKUP(data[[#This Row],[Course ID]],courses!A:E,2,FALSE)</f>
        <v>0.0</v>
      </c>
      <c r="D205" t="n">
        <f>VLOOKUP(data[[#This Row],[Course ID]],courses!A:E,3,FALSE)</f>
        <v>0.0</v>
      </c>
      <c r="E205" t="n">
        <f>VLOOKUP(data[[#This Row],[Course ID]],courses!A:E,4,FALSE)</f>
        <v>0.0</v>
      </c>
      <c r="F205" t="n">
        <f>VLOOKUP(data[[#This Row],[Course ID]],courses!A:E,5,FALSE)</f>
        <v>0.0</v>
      </c>
      <c r="G205" t="inlineStr">
        <is>
          <t>4184617</t>
        </is>
      </c>
      <c r="H205" t="inlineStr">
        <is>
          <t>EngageAlternativeFormat</t>
        </is>
      </c>
      <c r="I205" t="n">
        <v>1.0</v>
      </c>
      <c r="J205" t="n">
        <v>0.0</v>
      </c>
      <c r="K205" t="n">
        <v>0.0</v>
      </c>
      <c r="L205" t="n">
        <v>0.0</v>
      </c>
      <c r="M205" t="n">
        <v>1.611906929E9</v>
      </c>
      <c r="N205" t="inlineStr">
        <is>
          <t>6859</t>
        </is>
      </c>
      <c r="O205" t="inlineStr">
        <is>
          <t>pdf</t>
        </is>
      </c>
      <c r="P205" t="inlineStr">
        <is>
          <t/>
        </is>
      </c>
      <c r="Q205" t="inlineStr">
        <is>
          <t/>
        </is>
      </c>
      <c r="R205" t="inlineStr">
        <is>
          <t/>
        </is>
      </c>
      <c r="S205" t="inlineStr">
        <is>
          <t/>
        </is>
      </c>
      <c r="T205" t="n">
        <v>44221.0</v>
      </c>
      <c r="U205" t="n">
        <v>1.0</v>
      </c>
      <c r="V205" t="n">
        <v>0.0</v>
      </c>
    </row>
    <row r="206">
      <c r="A206" t="n">
        <v>7.27271651E8</v>
      </c>
      <c r="B206" t="inlineStr">
        <is>
          <t>17270</t>
        </is>
      </c>
      <c r="C206" t="n">
        <f>VLOOKUP(data[[#This Row],[Course ID]],courses!A:E,2,FALSE)</f>
        <v>0.0</v>
      </c>
      <c r="D206" t="n">
        <f>VLOOKUP(data[[#This Row],[Course ID]],courses!A:E,3,FALSE)</f>
        <v>0.0</v>
      </c>
      <c r="E206" t="n">
        <f>VLOOKUP(data[[#This Row],[Course ID]],courses!A:E,4,FALSE)</f>
        <v>0.0</v>
      </c>
      <c r="F206" t="n">
        <f>VLOOKUP(data[[#This Row],[Course ID]],courses!A:E,5,FALSE)</f>
        <v>0.0</v>
      </c>
      <c r="G206" t="inlineStr">
        <is>
          <t>1683651</t>
        </is>
      </c>
      <c r="H206" t="inlineStr">
        <is>
          <t>EngageAlternativeFormat</t>
        </is>
      </c>
      <c r="I206" t="n">
        <v>1.0</v>
      </c>
      <c r="J206" t="n">
        <v>0.0</v>
      </c>
      <c r="K206" t="n">
        <v>0.0</v>
      </c>
      <c r="L206" t="n">
        <v>0.0</v>
      </c>
      <c r="M206" t="n">
        <v>1.611907189E9</v>
      </c>
      <c r="N206" t="inlineStr">
        <is>
          <t>6859</t>
        </is>
      </c>
      <c r="O206" t="inlineStr">
        <is>
          <t>pdf</t>
        </is>
      </c>
      <c r="P206" t="inlineStr">
        <is>
          <t/>
        </is>
      </c>
      <c r="Q206" t="inlineStr">
        <is>
          <t/>
        </is>
      </c>
      <c r="R206" t="inlineStr">
        <is>
          <t/>
        </is>
      </c>
      <c r="S206" t="inlineStr">
        <is>
          <t/>
        </is>
      </c>
      <c r="T206" t="n">
        <v>44221.0</v>
      </c>
      <c r="U206" t="n">
        <v>1.0</v>
      </c>
      <c r="V206" t="n">
        <v>0.0</v>
      </c>
    </row>
    <row r="207">
      <c r="A207" t="n">
        <v>1.668245666E9</v>
      </c>
      <c r="B207" t="inlineStr">
        <is>
          <t>60</t>
        </is>
      </c>
      <c r="C207" t="n">
        <f>VLOOKUP(data[[#This Row],[Course ID]],courses!A:E,2,FALSE)</f>
        <v>0.0</v>
      </c>
      <c r="D207" t="n">
        <f>VLOOKUP(data[[#This Row],[Course ID]],courses!A:E,3,FALSE)</f>
        <v>0.0</v>
      </c>
      <c r="E207" t="n">
        <f>VLOOKUP(data[[#This Row],[Course ID]],courses!A:E,4,FALSE)</f>
        <v>0.0</v>
      </c>
      <c r="F207" t="n">
        <f>VLOOKUP(data[[#This Row],[Course ID]],courses!A:E,5,FALSE)</f>
        <v>0.0</v>
      </c>
      <c r="G207" t="inlineStr">
        <is>
          <t>4154116</t>
        </is>
      </c>
      <c r="H207" t="inlineStr">
        <is>
          <t>EngageAlternativeFormat</t>
        </is>
      </c>
      <c r="I207" t="n">
        <v>1.0</v>
      </c>
      <c r="J207" t="n">
        <v>0.0</v>
      </c>
      <c r="K207" t="n">
        <v>0.0</v>
      </c>
      <c r="L207" t="n">
        <v>0.0</v>
      </c>
      <c r="M207" t="n">
        <v>1.61190724E9</v>
      </c>
      <c r="N207" t="inlineStr">
        <is>
          <t>6859</t>
        </is>
      </c>
      <c r="O207" t="inlineStr">
        <is>
          <t>pdf</t>
        </is>
      </c>
      <c r="P207" t="inlineStr">
        <is>
          <t/>
        </is>
      </c>
      <c r="Q207" t="inlineStr">
        <is>
          <t/>
        </is>
      </c>
      <c r="R207" t="inlineStr">
        <is>
          <t/>
        </is>
      </c>
      <c r="S207" t="inlineStr">
        <is>
          <t/>
        </is>
      </c>
      <c r="T207" t="n">
        <v>44221.0</v>
      </c>
      <c r="U207" t="n">
        <v>1.0</v>
      </c>
      <c r="V207" t="n">
        <v>0.0</v>
      </c>
    </row>
    <row r="208">
      <c r="A208" t="n">
        <v>5.46037154E8</v>
      </c>
      <c r="B208" t="inlineStr">
        <is>
          <t>31513</t>
        </is>
      </c>
      <c r="C208" t="n">
        <f>VLOOKUP(data[[#This Row],[Course ID]],courses!A:E,2,FALSE)</f>
        <v>0.0</v>
      </c>
      <c r="D208" t="n">
        <f>VLOOKUP(data[[#This Row],[Course ID]],courses!A:E,3,FALSE)</f>
        <v>0.0</v>
      </c>
      <c r="E208" t="n">
        <f>VLOOKUP(data[[#This Row],[Course ID]],courses!A:E,4,FALSE)</f>
        <v>0.0</v>
      </c>
      <c r="F208" t="n">
        <f>VLOOKUP(data[[#This Row],[Course ID]],courses!A:E,5,FALSE)</f>
        <v>0.0</v>
      </c>
      <c r="G208" t="inlineStr">
        <is>
          <t>4243150</t>
        </is>
      </c>
      <c r="H208" t="inlineStr">
        <is>
          <t>EngageAlternativeFormat</t>
        </is>
      </c>
      <c r="I208" t="n">
        <v>1.0</v>
      </c>
      <c r="J208" t="n">
        <v>0.0</v>
      </c>
      <c r="K208" t="n">
        <v>0.0</v>
      </c>
      <c r="L208" t="n">
        <v>0.0</v>
      </c>
      <c r="M208" t="n">
        <v>1.611908445E9</v>
      </c>
      <c r="N208" t="inlineStr">
        <is>
          <t>6859</t>
        </is>
      </c>
      <c r="O208" t="inlineStr">
        <is>
          <t>pdf</t>
        </is>
      </c>
      <c r="P208" t="inlineStr">
        <is>
          <t/>
        </is>
      </c>
      <c r="Q208" t="inlineStr">
        <is>
          <t/>
        </is>
      </c>
      <c r="R208" t="inlineStr">
        <is>
          <t/>
        </is>
      </c>
      <c r="S208" t="inlineStr">
        <is>
          <t/>
        </is>
      </c>
      <c r="T208" t="n">
        <v>44221.0</v>
      </c>
      <c r="U208" t="n">
        <v>1.0</v>
      </c>
      <c r="V208" t="n">
        <v>0.0</v>
      </c>
    </row>
    <row r="209">
      <c r="A209" t="n">
        <v>2.094830941E9</v>
      </c>
      <c r="B209" t="inlineStr">
        <is>
          <t>31513</t>
        </is>
      </c>
      <c r="C209" t="n">
        <f>VLOOKUP(data[[#This Row],[Course ID]],courses!A:E,2,FALSE)</f>
        <v>0.0</v>
      </c>
      <c r="D209" t="n">
        <f>VLOOKUP(data[[#This Row],[Course ID]],courses!A:E,3,FALSE)</f>
        <v>0.0</v>
      </c>
      <c r="E209" t="n">
        <f>VLOOKUP(data[[#This Row],[Course ID]],courses!A:E,4,FALSE)</f>
        <v>0.0</v>
      </c>
      <c r="F209" t="n">
        <f>VLOOKUP(data[[#This Row],[Course ID]],courses!A:E,5,FALSE)</f>
        <v>0.0</v>
      </c>
      <c r="G209" t="inlineStr">
        <is>
          <t>4243150</t>
        </is>
      </c>
      <c r="H209" t="inlineStr">
        <is>
          <t>EngageAlternativeFormat</t>
        </is>
      </c>
      <c r="I209" t="n">
        <v>1.0</v>
      </c>
      <c r="J209" t="n">
        <v>0.0</v>
      </c>
      <c r="K209" t="n">
        <v>0.0</v>
      </c>
      <c r="L209" t="n">
        <v>0.0</v>
      </c>
      <c r="M209" t="n">
        <v>1.611910045E9</v>
      </c>
      <c r="N209" t="inlineStr">
        <is>
          <t>6859</t>
        </is>
      </c>
      <c r="O209" t="inlineStr">
        <is>
          <t>pdf</t>
        </is>
      </c>
      <c r="P209" t="inlineStr">
        <is>
          <t/>
        </is>
      </c>
      <c r="Q209" t="inlineStr">
        <is>
          <t/>
        </is>
      </c>
      <c r="R209" t="inlineStr">
        <is>
          <t/>
        </is>
      </c>
      <c r="S209" t="inlineStr">
        <is>
          <t/>
        </is>
      </c>
      <c r="T209" t="n">
        <v>44221.0</v>
      </c>
      <c r="U209" t="n">
        <v>1.0</v>
      </c>
      <c r="V209" t="n">
        <v>0.0</v>
      </c>
    </row>
    <row r="210">
      <c r="A210" t="n">
        <v>-1.59095251E9</v>
      </c>
      <c r="B210" t="inlineStr">
        <is>
          <t>74</t>
        </is>
      </c>
      <c r="C210" t="n">
        <f>VLOOKUP(data[[#This Row],[Course ID]],courses!A:E,2,FALSE)</f>
        <v>0.0</v>
      </c>
      <c r="D210" t="n">
        <f>VLOOKUP(data[[#This Row],[Course ID]],courses!A:E,3,FALSE)</f>
        <v>0.0</v>
      </c>
      <c r="E210" t="n">
        <f>VLOOKUP(data[[#This Row],[Course ID]],courses!A:E,4,FALSE)</f>
        <v>0.0</v>
      </c>
      <c r="F210" t="n">
        <f>VLOOKUP(data[[#This Row],[Course ID]],courses!A:E,5,FALSE)</f>
        <v>0.0</v>
      </c>
      <c r="G210" t="inlineStr">
        <is>
          <t>2904669</t>
        </is>
      </c>
      <c r="H210" t="inlineStr">
        <is>
          <t>EngageAlternativeFormat</t>
        </is>
      </c>
      <c r="I210" t="n">
        <v>1.0</v>
      </c>
      <c r="J210" t="n">
        <v>0.0</v>
      </c>
      <c r="K210" t="n">
        <v>0.0</v>
      </c>
      <c r="L210" t="n">
        <v>0.0</v>
      </c>
      <c r="M210" t="n">
        <v>1.611910453E9</v>
      </c>
      <c r="N210" t="inlineStr">
        <is>
          <t>6859</t>
        </is>
      </c>
      <c r="O210" t="inlineStr">
        <is>
          <t>pdf</t>
        </is>
      </c>
      <c r="P210" t="inlineStr">
        <is>
          <t/>
        </is>
      </c>
      <c r="Q210" t="inlineStr">
        <is>
          <t/>
        </is>
      </c>
      <c r="R210" t="inlineStr">
        <is>
          <t/>
        </is>
      </c>
      <c r="S210" t="inlineStr">
        <is>
          <t/>
        </is>
      </c>
      <c r="T210" t="n">
        <v>44221.0</v>
      </c>
      <c r="U210" t="n">
        <v>1.0</v>
      </c>
      <c r="V210" t="n">
        <v>0.0</v>
      </c>
    </row>
    <row r="211">
      <c r="A211" t="n">
        <v>-1.596240634E9</v>
      </c>
      <c r="B211" t="inlineStr">
        <is>
          <t>31513</t>
        </is>
      </c>
      <c r="C211" t="n">
        <f>VLOOKUP(data[[#This Row],[Course ID]],courses!A:E,2,FALSE)</f>
        <v>0.0</v>
      </c>
      <c r="D211" t="n">
        <f>VLOOKUP(data[[#This Row],[Course ID]],courses!A:E,3,FALSE)</f>
        <v>0.0</v>
      </c>
      <c r="E211" t="n">
        <f>VLOOKUP(data[[#This Row],[Course ID]],courses!A:E,4,FALSE)</f>
        <v>0.0</v>
      </c>
      <c r="F211" t="n">
        <f>VLOOKUP(data[[#This Row],[Course ID]],courses!A:E,5,FALSE)</f>
        <v>0.0</v>
      </c>
      <c r="G211" t="inlineStr">
        <is>
          <t>4243150</t>
        </is>
      </c>
      <c r="H211" t="inlineStr">
        <is>
          <t>EngageAlternativeFormat</t>
        </is>
      </c>
      <c r="I211" t="n">
        <v>1.0</v>
      </c>
      <c r="J211" t="n">
        <v>0.0</v>
      </c>
      <c r="K211" t="n">
        <v>0.0</v>
      </c>
      <c r="L211" t="n">
        <v>0.0</v>
      </c>
      <c r="M211" t="n">
        <v>1.611911797E9</v>
      </c>
      <c r="N211" t="inlineStr">
        <is>
          <t>6859</t>
        </is>
      </c>
      <c r="O211" t="inlineStr">
        <is>
          <t>pdf</t>
        </is>
      </c>
      <c r="P211" t="inlineStr">
        <is>
          <t/>
        </is>
      </c>
      <c r="Q211" t="inlineStr">
        <is>
          <t/>
        </is>
      </c>
      <c r="R211" t="inlineStr">
        <is>
          <t/>
        </is>
      </c>
      <c r="S211" t="inlineStr">
        <is>
          <t/>
        </is>
      </c>
      <c r="T211" t="n">
        <v>44221.0</v>
      </c>
      <c r="U211" t="n">
        <v>1.0</v>
      </c>
      <c r="V211" t="n">
        <v>0.0</v>
      </c>
    </row>
    <row r="212">
      <c r="A212" t="n">
        <v>-1.392534838E9</v>
      </c>
      <c r="B212" t="inlineStr">
        <is>
          <t>31513</t>
        </is>
      </c>
      <c r="C212" t="n">
        <f>VLOOKUP(data[[#This Row],[Course ID]],courses!A:E,2,FALSE)</f>
        <v>0.0</v>
      </c>
      <c r="D212" t="n">
        <f>VLOOKUP(data[[#This Row],[Course ID]],courses!A:E,3,FALSE)</f>
        <v>0.0</v>
      </c>
      <c r="E212" t="n">
        <f>VLOOKUP(data[[#This Row],[Course ID]],courses!A:E,4,FALSE)</f>
        <v>0.0</v>
      </c>
      <c r="F212" t="n">
        <f>VLOOKUP(data[[#This Row],[Course ID]],courses!A:E,5,FALSE)</f>
        <v>0.0</v>
      </c>
      <c r="G212" t="inlineStr">
        <is>
          <t>4243150</t>
        </is>
      </c>
      <c r="H212" t="inlineStr">
        <is>
          <t>EngageAlternativeFormat</t>
        </is>
      </c>
      <c r="I212" t="n">
        <v>1.0</v>
      </c>
      <c r="J212" t="n">
        <v>0.0</v>
      </c>
      <c r="K212" t="n">
        <v>0.0</v>
      </c>
      <c r="L212" t="n">
        <v>0.0</v>
      </c>
      <c r="M212" t="n">
        <v>1.611912097E9</v>
      </c>
      <c r="N212" t="inlineStr">
        <is>
          <t>6859</t>
        </is>
      </c>
      <c r="O212" t="inlineStr">
        <is>
          <t>pdf</t>
        </is>
      </c>
      <c r="P212" t="inlineStr">
        <is>
          <t/>
        </is>
      </c>
      <c r="Q212" t="inlineStr">
        <is>
          <t/>
        </is>
      </c>
      <c r="R212" t="inlineStr">
        <is>
          <t/>
        </is>
      </c>
      <c r="S212" t="inlineStr">
        <is>
          <t/>
        </is>
      </c>
      <c r="T212" t="n">
        <v>44221.0</v>
      </c>
      <c r="U212" t="n">
        <v>1.0</v>
      </c>
      <c r="V212" t="n">
        <v>0.0</v>
      </c>
    </row>
    <row r="213">
      <c r="A213" t="n">
        <v>1.903343713E9</v>
      </c>
      <c r="B213" t="inlineStr">
        <is>
          <t>60</t>
        </is>
      </c>
      <c r="C213" t="n">
        <f>VLOOKUP(data[[#This Row],[Course ID]],courses!A:E,2,FALSE)</f>
        <v>0.0</v>
      </c>
      <c r="D213" t="n">
        <f>VLOOKUP(data[[#This Row],[Course ID]],courses!A:E,3,FALSE)</f>
        <v>0.0</v>
      </c>
      <c r="E213" t="n">
        <f>VLOOKUP(data[[#This Row],[Course ID]],courses!A:E,4,FALSE)</f>
        <v>0.0</v>
      </c>
      <c r="F213" t="n">
        <f>VLOOKUP(data[[#This Row],[Course ID]],courses!A:E,5,FALSE)</f>
        <v>0.0</v>
      </c>
      <c r="G213" t="inlineStr">
        <is>
          <t>4184617</t>
        </is>
      </c>
      <c r="H213" t="inlineStr">
        <is>
          <t>EngageAlternativeFormat</t>
        </is>
      </c>
      <c r="I213" t="n">
        <v>1.0</v>
      </c>
      <c r="J213" t="n">
        <v>0.0</v>
      </c>
      <c r="K213" t="n">
        <v>0.0</v>
      </c>
      <c r="L213" t="n">
        <v>0.0</v>
      </c>
      <c r="M213" t="n">
        <v>1.611912126E9</v>
      </c>
      <c r="N213" t="inlineStr">
        <is>
          <t>6859</t>
        </is>
      </c>
      <c r="O213" t="inlineStr">
        <is>
          <t>pdf</t>
        </is>
      </c>
      <c r="P213" t="inlineStr">
        <is>
          <t/>
        </is>
      </c>
      <c r="Q213" t="inlineStr">
        <is>
          <t/>
        </is>
      </c>
      <c r="R213" t="inlineStr">
        <is>
          <t/>
        </is>
      </c>
      <c r="S213" t="inlineStr">
        <is>
          <t/>
        </is>
      </c>
      <c r="T213" t="n">
        <v>44221.0</v>
      </c>
      <c r="U213" t="n">
        <v>1.0</v>
      </c>
      <c r="V213" t="n">
        <v>0.0</v>
      </c>
    </row>
    <row r="214">
      <c r="A214" t="n">
        <v>1.619494984E9</v>
      </c>
      <c r="B214" t="inlineStr">
        <is>
          <t>31513</t>
        </is>
      </c>
      <c r="C214" t="n">
        <f>VLOOKUP(data[[#This Row],[Course ID]],courses!A:E,2,FALSE)</f>
        <v>0.0</v>
      </c>
      <c r="D214" t="n">
        <f>VLOOKUP(data[[#This Row],[Course ID]],courses!A:E,3,FALSE)</f>
        <v>0.0</v>
      </c>
      <c r="E214" t="n">
        <f>VLOOKUP(data[[#This Row],[Course ID]],courses!A:E,4,FALSE)</f>
        <v>0.0</v>
      </c>
      <c r="F214" t="n">
        <f>VLOOKUP(data[[#This Row],[Course ID]],courses!A:E,5,FALSE)</f>
        <v>0.0</v>
      </c>
      <c r="G214" t="inlineStr">
        <is>
          <t>4243150</t>
        </is>
      </c>
      <c r="H214" t="inlineStr">
        <is>
          <t>EngageAlternativeFormat</t>
        </is>
      </c>
      <c r="I214" t="n">
        <v>1.0</v>
      </c>
      <c r="J214" t="n">
        <v>0.0</v>
      </c>
      <c r="K214" t="n">
        <v>0.0</v>
      </c>
      <c r="L214" t="n">
        <v>0.0</v>
      </c>
      <c r="M214" t="n">
        <v>1.6119124E9</v>
      </c>
      <c r="N214" t="inlineStr">
        <is>
          <t>6859</t>
        </is>
      </c>
      <c r="O214" t="inlineStr">
        <is>
          <t>pdf</t>
        </is>
      </c>
      <c r="P214" t="inlineStr">
        <is>
          <t/>
        </is>
      </c>
      <c r="Q214" t="inlineStr">
        <is>
          <t/>
        </is>
      </c>
      <c r="R214" t="inlineStr">
        <is>
          <t/>
        </is>
      </c>
      <c r="S214" t="inlineStr">
        <is>
          <t/>
        </is>
      </c>
      <c r="T214" t="n">
        <v>44221.0</v>
      </c>
      <c r="U214" t="n">
        <v>1.0</v>
      </c>
      <c r="V214" t="n">
        <v>0.0</v>
      </c>
    </row>
    <row r="215">
      <c r="A215" t="n">
        <v>1.319494179E9</v>
      </c>
      <c r="B215" t="inlineStr">
        <is>
          <t>74</t>
        </is>
      </c>
      <c r="C215" t="n">
        <f>VLOOKUP(data[[#This Row],[Course ID]],courses!A:E,2,FALSE)</f>
        <v>0.0</v>
      </c>
      <c r="D215" t="n">
        <f>VLOOKUP(data[[#This Row],[Course ID]],courses!A:E,3,FALSE)</f>
        <v>0.0</v>
      </c>
      <c r="E215" t="n">
        <f>VLOOKUP(data[[#This Row],[Course ID]],courses!A:E,4,FALSE)</f>
        <v>0.0</v>
      </c>
      <c r="F215" t="n">
        <f>VLOOKUP(data[[#This Row],[Course ID]],courses!A:E,5,FALSE)</f>
        <v>0.0</v>
      </c>
      <c r="G215" t="inlineStr">
        <is>
          <t>2904669</t>
        </is>
      </c>
      <c r="H215" t="inlineStr">
        <is>
          <t>EngageAlternativeFormat</t>
        </is>
      </c>
      <c r="I215" t="n">
        <v>1.0</v>
      </c>
      <c r="J215" t="n">
        <v>0.0</v>
      </c>
      <c r="K215" t="n">
        <v>0.0</v>
      </c>
      <c r="L215" t="n">
        <v>0.0</v>
      </c>
      <c r="M215" t="n">
        <v>1.611913875E9</v>
      </c>
      <c r="N215" t="inlineStr">
        <is>
          <t>6859</t>
        </is>
      </c>
      <c r="O215" t="inlineStr">
        <is>
          <t>pdf</t>
        </is>
      </c>
      <c r="P215" t="inlineStr">
        <is>
          <t/>
        </is>
      </c>
      <c r="Q215" t="inlineStr">
        <is>
          <t/>
        </is>
      </c>
      <c r="R215" t="inlineStr">
        <is>
          <t/>
        </is>
      </c>
      <c r="S215" t="inlineStr">
        <is>
          <t/>
        </is>
      </c>
      <c r="T215" t="n">
        <v>44221.0</v>
      </c>
      <c r="U215" t="n">
        <v>1.0</v>
      </c>
      <c r="V215" t="n">
        <v>0.0</v>
      </c>
    </row>
    <row r="216">
      <c r="A216" t="n">
        <v>6.58138451E8</v>
      </c>
      <c r="B216" t="inlineStr">
        <is>
          <t>4</t>
        </is>
      </c>
      <c r="C216" t="n">
        <f>VLOOKUP(data[[#This Row],[Course ID]],courses!A:E,2,FALSE)</f>
        <v>0.0</v>
      </c>
      <c r="D216" t="n">
        <f>VLOOKUP(data[[#This Row],[Course ID]],courses!A:E,3,FALSE)</f>
        <v>0.0</v>
      </c>
      <c r="E216" t="n">
        <f>VLOOKUP(data[[#This Row],[Course ID]],courses!A:E,4,FALSE)</f>
        <v>0.0</v>
      </c>
      <c r="F216" t="n">
        <f>VLOOKUP(data[[#This Row],[Course ID]],courses!A:E,5,FALSE)</f>
        <v>0.0</v>
      </c>
      <c r="G216" t="inlineStr">
        <is>
          <t>1959972</t>
        </is>
      </c>
      <c r="H216" t="inlineStr">
        <is>
          <t>EngageAlternativeFormat</t>
        </is>
      </c>
      <c r="I216" t="n">
        <v>1.0</v>
      </c>
      <c r="J216" t="n">
        <v>0.0</v>
      </c>
      <c r="K216" t="n">
        <v>0.0</v>
      </c>
      <c r="L216" t="n">
        <v>0.0</v>
      </c>
      <c r="M216" t="n">
        <v>1.611914179E9</v>
      </c>
      <c r="N216" t="inlineStr">
        <is>
          <t>6859</t>
        </is>
      </c>
      <c r="O216" t="inlineStr">
        <is>
          <t>pdf</t>
        </is>
      </c>
      <c r="P216" t="inlineStr">
        <is>
          <t/>
        </is>
      </c>
      <c r="Q216" t="inlineStr">
        <is>
          <t/>
        </is>
      </c>
      <c r="R216" t="inlineStr">
        <is>
          <t/>
        </is>
      </c>
      <c r="S216" t="inlineStr">
        <is>
          <t/>
        </is>
      </c>
      <c r="T216" t="n">
        <v>44221.0</v>
      </c>
      <c r="U216" t="n">
        <v>1.0</v>
      </c>
      <c r="V216" t="n">
        <v>0.0</v>
      </c>
    </row>
    <row r="217">
      <c r="A217" t="n">
        <v>1.865074882E9</v>
      </c>
      <c r="B217" t="inlineStr">
        <is>
          <t>4</t>
        </is>
      </c>
      <c r="C217" t="n">
        <f>VLOOKUP(data[[#This Row],[Course ID]],courses!A:E,2,FALSE)</f>
        <v>0.0</v>
      </c>
      <c r="D217" t="n">
        <f>VLOOKUP(data[[#This Row],[Course ID]],courses!A:E,3,FALSE)</f>
        <v>0.0</v>
      </c>
      <c r="E217" t="n">
        <f>VLOOKUP(data[[#This Row],[Course ID]],courses!A:E,4,FALSE)</f>
        <v>0.0</v>
      </c>
      <c r="F217" t="n">
        <f>VLOOKUP(data[[#This Row],[Course ID]],courses!A:E,5,FALSE)</f>
        <v>0.0</v>
      </c>
      <c r="G217" t="inlineStr">
        <is>
          <t>1959972</t>
        </is>
      </c>
      <c r="H217" t="inlineStr">
        <is>
          <t>EngageAlternativeFormat</t>
        </is>
      </c>
      <c r="I217" t="n">
        <v>1.0</v>
      </c>
      <c r="J217" t="n">
        <v>0.0</v>
      </c>
      <c r="K217" t="n">
        <v>0.0</v>
      </c>
      <c r="L217" t="n">
        <v>0.0</v>
      </c>
      <c r="M217" t="n">
        <v>1.611914181E9</v>
      </c>
      <c r="N217" t="inlineStr">
        <is>
          <t>6859</t>
        </is>
      </c>
      <c r="O217" t="inlineStr">
        <is>
          <t>pdf</t>
        </is>
      </c>
      <c r="P217" t="inlineStr">
        <is>
          <t/>
        </is>
      </c>
      <c r="Q217" t="inlineStr">
        <is>
          <t/>
        </is>
      </c>
      <c r="R217" t="inlineStr">
        <is>
          <t/>
        </is>
      </c>
      <c r="S217" t="inlineStr">
        <is>
          <t/>
        </is>
      </c>
      <c r="T217" t="n">
        <v>44221.0</v>
      </c>
      <c r="U217" t="n">
        <v>1.0</v>
      </c>
      <c r="V217" t="n">
        <v>0.0</v>
      </c>
    </row>
    <row r="218">
      <c r="A218" t="n">
        <v>1.277676714E9</v>
      </c>
      <c r="B218" t="inlineStr">
        <is>
          <t>17270</t>
        </is>
      </c>
      <c r="C218" t="n">
        <f>VLOOKUP(data[[#This Row],[Course ID]],courses!A:E,2,FALSE)</f>
        <v>0.0</v>
      </c>
      <c r="D218" t="n">
        <f>VLOOKUP(data[[#This Row],[Course ID]],courses!A:E,3,FALSE)</f>
        <v>0.0</v>
      </c>
      <c r="E218" t="n">
        <f>VLOOKUP(data[[#This Row],[Course ID]],courses!A:E,4,FALSE)</f>
        <v>0.0</v>
      </c>
      <c r="F218" t="n">
        <f>VLOOKUP(data[[#This Row],[Course ID]],courses!A:E,5,FALSE)</f>
        <v>0.0</v>
      </c>
      <c r="G218" t="inlineStr">
        <is>
          <t>1683651</t>
        </is>
      </c>
      <c r="H218" t="inlineStr">
        <is>
          <t>EngageAlternativeFormat</t>
        </is>
      </c>
      <c r="I218" t="n">
        <v>1.0</v>
      </c>
      <c r="J218" t="n">
        <v>0.0</v>
      </c>
      <c r="K218" t="n">
        <v>0.0</v>
      </c>
      <c r="L218" t="n">
        <v>0.0</v>
      </c>
      <c r="M218" t="n">
        <v>1.611916107E9</v>
      </c>
      <c r="N218" t="inlineStr">
        <is>
          <t>6859</t>
        </is>
      </c>
      <c r="O218" t="inlineStr">
        <is>
          <t>pdf</t>
        </is>
      </c>
      <c r="P218" t="inlineStr">
        <is>
          <t/>
        </is>
      </c>
      <c r="Q218" t="inlineStr">
        <is>
          <t/>
        </is>
      </c>
      <c r="R218" t="inlineStr">
        <is>
          <t/>
        </is>
      </c>
      <c r="S218" t="inlineStr">
        <is>
          <t/>
        </is>
      </c>
      <c r="T218" t="n">
        <v>44221.0</v>
      </c>
      <c r="U218" t="n">
        <v>1.0</v>
      </c>
      <c r="V218" t="n">
        <v>0.0</v>
      </c>
    </row>
    <row r="219">
      <c r="A219" t="n">
        <v>-1.780710952E9</v>
      </c>
      <c r="B219" t="inlineStr">
        <is>
          <t>17270</t>
        </is>
      </c>
      <c r="C219" t="n">
        <f>VLOOKUP(data[[#This Row],[Course ID]],courses!A:E,2,FALSE)</f>
        <v>0.0</v>
      </c>
      <c r="D219" t="n">
        <f>VLOOKUP(data[[#This Row],[Course ID]],courses!A:E,3,FALSE)</f>
        <v>0.0</v>
      </c>
      <c r="E219" t="n">
        <f>VLOOKUP(data[[#This Row],[Course ID]],courses!A:E,4,FALSE)</f>
        <v>0.0</v>
      </c>
      <c r="F219" t="n">
        <f>VLOOKUP(data[[#This Row],[Course ID]],courses!A:E,5,FALSE)</f>
        <v>0.0</v>
      </c>
      <c r="G219" t="inlineStr">
        <is>
          <t>1683651</t>
        </is>
      </c>
      <c r="H219" t="inlineStr">
        <is>
          <t>EngageAlternativeFormat</t>
        </is>
      </c>
      <c r="I219" t="n">
        <v>1.0</v>
      </c>
      <c r="J219" t="n">
        <v>0.0</v>
      </c>
      <c r="K219" t="n">
        <v>0.0</v>
      </c>
      <c r="L219" t="n">
        <v>0.0</v>
      </c>
      <c r="M219" t="n">
        <v>1.611917679E9</v>
      </c>
      <c r="N219" t="inlineStr">
        <is>
          <t>6859</t>
        </is>
      </c>
      <c r="O219" t="inlineStr">
        <is>
          <t>pdf</t>
        </is>
      </c>
      <c r="P219" t="inlineStr">
        <is>
          <t/>
        </is>
      </c>
      <c r="Q219" t="inlineStr">
        <is>
          <t/>
        </is>
      </c>
      <c r="R219" t="inlineStr">
        <is>
          <t/>
        </is>
      </c>
      <c r="S219" t="inlineStr">
        <is>
          <t/>
        </is>
      </c>
      <c r="T219" t="n">
        <v>44221.0</v>
      </c>
      <c r="U219" t="n">
        <v>1.0</v>
      </c>
      <c r="V219" t="n">
        <v>0.0</v>
      </c>
    </row>
    <row r="220">
      <c r="A220" t="n">
        <v>9.5049305E7</v>
      </c>
      <c r="B220" t="inlineStr">
        <is>
          <t>17270</t>
        </is>
      </c>
      <c r="C220" t="n">
        <f>VLOOKUP(data[[#This Row],[Course ID]],courses!A:E,2,FALSE)</f>
        <v>0.0</v>
      </c>
      <c r="D220" t="n">
        <f>VLOOKUP(data[[#This Row],[Course ID]],courses!A:E,3,FALSE)</f>
        <v>0.0</v>
      </c>
      <c r="E220" t="n">
        <f>VLOOKUP(data[[#This Row],[Course ID]],courses!A:E,4,FALSE)</f>
        <v>0.0</v>
      </c>
      <c r="F220" t="n">
        <f>VLOOKUP(data[[#This Row],[Course ID]],courses!A:E,5,FALSE)</f>
        <v>0.0</v>
      </c>
      <c r="G220" t="inlineStr">
        <is>
          <t>1683651</t>
        </is>
      </c>
      <c r="H220" t="inlineStr">
        <is>
          <t>EngageAlternativeFormat</t>
        </is>
      </c>
      <c r="I220" t="n">
        <v>1.0</v>
      </c>
      <c r="J220" t="n">
        <v>0.0</v>
      </c>
      <c r="K220" t="n">
        <v>0.0</v>
      </c>
      <c r="L220" t="n">
        <v>0.0</v>
      </c>
      <c r="M220" t="n">
        <v>1.611918494E9</v>
      </c>
      <c r="N220" t="inlineStr">
        <is>
          <t>6859</t>
        </is>
      </c>
      <c r="O220" t="inlineStr">
        <is>
          <t>pdf</t>
        </is>
      </c>
      <c r="P220" t="inlineStr">
        <is>
          <t/>
        </is>
      </c>
      <c r="Q220" t="inlineStr">
        <is>
          <t/>
        </is>
      </c>
      <c r="R220" t="inlineStr">
        <is>
          <t/>
        </is>
      </c>
      <c r="S220" t="inlineStr">
        <is>
          <t/>
        </is>
      </c>
      <c r="T220" t="n">
        <v>44221.0</v>
      </c>
      <c r="U220" t="n">
        <v>1.0</v>
      </c>
      <c r="V220" t="n">
        <v>0.0</v>
      </c>
    </row>
    <row r="221">
      <c r="A221" t="n">
        <v>1.71755478E8</v>
      </c>
      <c r="B221" t="inlineStr">
        <is>
          <t>17270</t>
        </is>
      </c>
      <c r="C221" t="n">
        <f>VLOOKUP(data[[#This Row],[Course ID]],courses!A:E,2,FALSE)</f>
        <v>0.0</v>
      </c>
      <c r="D221" t="n">
        <f>VLOOKUP(data[[#This Row],[Course ID]],courses!A:E,3,FALSE)</f>
        <v>0.0</v>
      </c>
      <c r="E221" t="n">
        <f>VLOOKUP(data[[#This Row],[Course ID]],courses!A:E,4,FALSE)</f>
        <v>0.0</v>
      </c>
      <c r="F221" t="n">
        <f>VLOOKUP(data[[#This Row],[Course ID]],courses!A:E,5,FALSE)</f>
        <v>0.0</v>
      </c>
      <c r="G221" t="inlineStr">
        <is>
          <t>1683651</t>
        </is>
      </c>
      <c r="H221" t="inlineStr">
        <is>
          <t>EngageAlternativeFormat</t>
        </is>
      </c>
      <c r="I221" t="n">
        <v>1.0</v>
      </c>
      <c r="J221" t="n">
        <v>0.0</v>
      </c>
      <c r="K221" t="n">
        <v>0.0</v>
      </c>
      <c r="L221" t="n">
        <v>0.0</v>
      </c>
      <c r="M221" t="n">
        <v>1.611919872E9</v>
      </c>
      <c r="N221" t="inlineStr">
        <is>
          <t>6859</t>
        </is>
      </c>
      <c r="O221" t="inlineStr">
        <is>
          <t>pdf</t>
        </is>
      </c>
      <c r="P221" t="inlineStr">
        <is>
          <t/>
        </is>
      </c>
      <c r="Q221" t="inlineStr">
        <is>
          <t/>
        </is>
      </c>
      <c r="R221" t="inlineStr">
        <is>
          <t/>
        </is>
      </c>
      <c r="S221" t="inlineStr">
        <is>
          <t/>
        </is>
      </c>
      <c r="T221" t="n">
        <v>44221.0</v>
      </c>
      <c r="U221" t="n">
        <v>1.0</v>
      </c>
      <c r="V221" t="n">
        <v>0.0</v>
      </c>
    </row>
    <row r="222">
      <c r="A222" t="n">
        <v>1.67350709E9</v>
      </c>
      <c r="B222" t="inlineStr">
        <is>
          <t>74</t>
        </is>
      </c>
      <c r="C222" t="n">
        <f>VLOOKUP(data[[#This Row],[Course ID]],courses!A:E,2,FALSE)</f>
        <v>0.0</v>
      </c>
      <c r="D222" t="n">
        <f>VLOOKUP(data[[#This Row],[Course ID]],courses!A:E,3,FALSE)</f>
        <v>0.0</v>
      </c>
      <c r="E222" t="n">
        <f>VLOOKUP(data[[#This Row],[Course ID]],courses!A:E,4,FALSE)</f>
        <v>0.0</v>
      </c>
      <c r="F222" t="n">
        <f>VLOOKUP(data[[#This Row],[Course ID]],courses!A:E,5,FALSE)</f>
        <v>0.0</v>
      </c>
      <c r="G222" t="inlineStr">
        <is>
          <t>2177742</t>
        </is>
      </c>
      <c r="H222" t="inlineStr">
        <is>
          <t>EngageAlternativeFormat</t>
        </is>
      </c>
      <c r="I222" t="n">
        <v>1.0</v>
      </c>
      <c r="J222" t="n">
        <v>0.0</v>
      </c>
      <c r="K222" t="n">
        <v>0.0</v>
      </c>
      <c r="L222" t="n">
        <v>0.0</v>
      </c>
      <c r="M222" t="n">
        <v>1.611921625E9</v>
      </c>
      <c r="N222" t="inlineStr">
        <is>
          <t>6859</t>
        </is>
      </c>
      <c r="O222" t="inlineStr">
        <is>
          <t>pdf</t>
        </is>
      </c>
      <c r="P222" t="inlineStr">
        <is>
          <t/>
        </is>
      </c>
      <c r="Q222" t="inlineStr">
        <is>
          <t/>
        </is>
      </c>
      <c r="R222" t="inlineStr">
        <is>
          <t/>
        </is>
      </c>
      <c r="S222" t="inlineStr">
        <is>
          <t/>
        </is>
      </c>
      <c r="T222" t="n">
        <v>44221.0</v>
      </c>
      <c r="U222" t="n">
        <v>1.0</v>
      </c>
      <c r="V222" t="n">
        <v>0.0</v>
      </c>
    </row>
    <row r="223">
      <c r="A223" t="n">
        <v>2.001784311E9</v>
      </c>
      <c r="B223" t="inlineStr">
        <is>
          <t>74</t>
        </is>
      </c>
      <c r="C223" t="n">
        <f>VLOOKUP(data[[#This Row],[Course ID]],courses!A:E,2,FALSE)</f>
        <v>0.0</v>
      </c>
      <c r="D223" t="n">
        <f>VLOOKUP(data[[#This Row],[Course ID]],courses!A:E,3,FALSE)</f>
        <v>0.0</v>
      </c>
      <c r="E223" t="n">
        <f>VLOOKUP(data[[#This Row],[Course ID]],courses!A:E,4,FALSE)</f>
        <v>0.0</v>
      </c>
      <c r="F223" t="n">
        <f>VLOOKUP(data[[#This Row],[Course ID]],courses!A:E,5,FALSE)</f>
        <v>0.0</v>
      </c>
      <c r="G223" t="inlineStr">
        <is>
          <t>2177623</t>
        </is>
      </c>
      <c r="H223" t="inlineStr">
        <is>
          <t>EngageAlternativeFormat</t>
        </is>
      </c>
      <c r="I223" t="n">
        <v>1.0</v>
      </c>
      <c r="J223" t="n">
        <v>0.0</v>
      </c>
      <c r="K223" t="n">
        <v>0.0</v>
      </c>
      <c r="L223" t="n">
        <v>0.0</v>
      </c>
      <c r="M223" t="n">
        <v>1.611922425E9</v>
      </c>
      <c r="N223" t="inlineStr">
        <is>
          <t>6859</t>
        </is>
      </c>
      <c r="O223" t="inlineStr">
        <is>
          <t>pdf</t>
        </is>
      </c>
      <c r="P223" t="inlineStr">
        <is>
          <t/>
        </is>
      </c>
      <c r="Q223" t="inlineStr">
        <is>
          <t/>
        </is>
      </c>
      <c r="R223" t="inlineStr">
        <is>
          <t/>
        </is>
      </c>
      <c r="S223" t="inlineStr">
        <is>
          <t/>
        </is>
      </c>
      <c r="T223" t="n">
        <v>44221.0</v>
      </c>
      <c r="U223" t="n">
        <v>1.0</v>
      </c>
      <c r="V223" t="n">
        <v>0.0</v>
      </c>
    </row>
    <row r="224">
      <c r="A224" t="n">
        <v>-6.38305782E8</v>
      </c>
      <c r="B224" t="inlineStr">
        <is>
          <t>17270</t>
        </is>
      </c>
      <c r="C224" t="n">
        <f>VLOOKUP(data[[#This Row],[Course ID]],courses!A:E,2,FALSE)</f>
        <v>0.0</v>
      </c>
      <c r="D224" t="n">
        <f>VLOOKUP(data[[#This Row],[Course ID]],courses!A:E,3,FALSE)</f>
        <v>0.0</v>
      </c>
      <c r="E224" t="n">
        <f>VLOOKUP(data[[#This Row],[Course ID]],courses!A:E,4,FALSE)</f>
        <v>0.0</v>
      </c>
      <c r="F224" t="n">
        <f>VLOOKUP(data[[#This Row],[Course ID]],courses!A:E,5,FALSE)</f>
        <v>0.0</v>
      </c>
      <c r="G224" t="inlineStr">
        <is>
          <t>4269667</t>
        </is>
      </c>
      <c r="H224" t="inlineStr">
        <is>
          <t>EngageAlternativeFormat</t>
        </is>
      </c>
      <c r="I224" t="n">
        <v>1.0</v>
      </c>
      <c r="J224" t="n">
        <v>0.0</v>
      </c>
      <c r="K224" t="n">
        <v>0.0</v>
      </c>
      <c r="L224" t="n">
        <v>0.0</v>
      </c>
      <c r="M224" t="n">
        <v>1.611922444E9</v>
      </c>
      <c r="N224" t="inlineStr">
        <is>
          <t>6859</t>
        </is>
      </c>
      <c r="O224" t="inlineStr">
        <is>
          <t>pdf</t>
        </is>
      </c>
      <c r="P224" t="inlineStr">
        <is>
          <t/>
        </is>
      </c>
      <c r="Q224" t="inlineStr">
        <is>
          <t/>
        </is>
      </c>
      <c r="R224" t="inlineStr">
        <is>
          <t/>
        </is>
      </c>
      <c r="S224" t="inlineStr">
        <is>
          <t/>
        </is>
      </c>
      <c r="T224" t="n">
        <v>44221.0</v>
      </c>
      <c r="U224" t="n">
        <v>1.0</v>
      </c>
      <c r="V224" t="n">
        <v>0.0</v>
      </c>
    </row>
    <row r="225">
      <c r="A225" t="n">
        <v>-1.196553071E9</v>
      </c>
      <c r="B225" t="inlineStr">
        <is>
          <t>17270</t>
        </is>
      </c>
      <c r="C225" t="n">
        <f>VLOOKUP(data[[#This Row],[Course ID]],courses!A:E,2,FALSE)</f>
        <v>0.0</v>
      </c>
      <c r="D225" t="n">
        <f>VLOOKUP(data[[#This Row],[Course ID]],courses!A:E,3,FALSE)</f>
        <v>0.0</v>
      </c>
      <c r="E225" t="n">
        <f>VLOOKUP(data[[#This Row],[Course ID]],courses!A:E,4,FALSE)</f>
        <v>0.0</v>
      </c>
      <c r="F225" t="n">
        <f>VLOOKUP(data[[#This Row],[Course ID]],courses!A:E,5,FALSE)</f>
        <v>0.0</v>
      </c>
      <c r="G225" t="inlineStr">
        <is>
          <t>4269667</t>
        </is>
      </c>
      <c r="H225" t="inlineStr">
        <is>
          <t>EngageAlternativeFormat</t>
        </is>
      </c>
      <c r="I225" t="n">
        <v>1.0</v>
      </c>
      <c r="J225" t="n">
        <v>0.0</v>
      </c>
      <c r="K225" t="n">
        <v>0.0</v>
      </c>
      <c r="L225" t="n">
        <v>0.0</v>
      </c>
      <c r="M225" t="n">
        <v>1.611924442E9</v>
      </c>
      <c r="N225" t="inlineStr">
        <is>
          <t>6859</t>
        </is>
      </c>
      <c r="O225" t="inlineStr">
        <is>
          <t>pdf</t>
        </is>
      </c>
      <c r="P225" t="inlineStr">
        <is>
          <t/>
        </is>
      </c>
      <c r="Q225" t="inlineStr">
        <is>
          <t/>
        </is>
      </c>
      <c r="R225" t="inlineStr">
        <is>
          <t/>
        </is>
      </c>
      <c r="S225" t="inlineStr">
        <is>
          <t/>
        </is>
      </c>
      <c r="T225" t="n">
        <v>44221.0</v>
      </c>
      <c r="U225" t="n">
        <v>1.0</v>
      </c>
      <c r="V225" t="n">
        <v>0.0</v>
      </c>
    </row>
    <row r="226">
      <c r="A226" t="n">
        <v>1.623059496E9</v>
      </c>
      <c r="B226" t="inlineStr">
        <is>
          <t>5</t>
        </is>
      </c>
      <c r="C226" t="n">
        <f>VLOOKUP(data[[#This Row],[Course ID]],courses!A:E,2,FALSE)</f>
        <v>0.0</v>
      </c>
      <c r="D226" t="n">
        <f>VLOOKUP(data[[#This Row],[Course ID]],courses!A:E,3,FALSE)</f>
        <v>0.0</v>
      </c>
      <c r="E226" t="n">
        <f>VLOOKUP(data[[#This Row],[Course ID]],courses!A:E,4,FALSE)</f>
        <v>0.0</v>
      </c>
      <c r="F226" t="n">
        <f>VLOOKUP(data[[#This Row],[Course ID]],courses!A:E,5,FALSE)</f>
        <v>0.0</v>
      </c>
      <c r="G226" t="inlineStr">
        <is>
          <t>2048979</t>
        </is>
      </c>
      <c r="H226" t="inlineStr">
        <is>
          <t>EngageAlternativeFormat</t>
        </is>
      </c>
      <c r="I226" t="n">
        <v>1.0</v>
      </c>
      <c r="J226" t="n">
        <v>0.0</v>
      </c>
      <c r="K226" t="n">
        <v>0.0</v>
      </c>
      <c r="L226" t="n">
        <v>0.0</v>
      </c>
      <c r="M226" t="n">
        <v>1.611925184E9</v>
      </c>
      <c r="N226" t="inlineStr">
        <is>
          <t>6859</t>
        </is>
      </c>
      <c r="O226" t="inlineStr">
        <is>
          <t>pdf</t>
        </is>
      </c>
      <c r="P226" t="inlineStr">
        <is>
          <t/>
        </is>
      </c>
      <c r="Q226" t="inlineStr">
        <is>
          <t/>
        </is>
      </c>
      <c r="R226" t="inlineStr">
        <is>
          <t/>
        </is>
      </c>
      <c r="S226" t="inlineStr">
        <is>
          <t/>
        </is>
      </c>
      <c r="T226" t="n">
        <v>44221.0</v>
      </c>
      <c r="U226" t="n">
        <v>1.0</v>
      </c>
      <c r="V226" t="n">
        <v>0.0</v>
      </c>
    </row>
    <row r="227">
      <c r="A227" t="n">
        <v>6.18697253E8</v>
      </c>
      <c r="B227" t="inlineStr">
        <is>
          <t>74</t>
        </is>
      </c>
      <c r="C227" t="n">
        <f>VLOOKUP(data[[#This Row],[Course ID]],courses!A:E,2,FALSE)</f>
        <v>0.0</v>
      </c>
      <c r="D227" t="n">
        <f>VLOOKUP(data[[#This Row],[Course ID]],courses!A:E,3,FALSE)</f>
        <v>0.0</v>
      </c>
      <c r="E227" t="n">
        <f>VLOOKUP(data[[#This Row],[Course ID]],courses!A:E,4,FALSE)</f>
        <v>0.0</v>
      </c>
      <c r="F227" t="n">
        <f>VLOOKUP(data[[#This Row],[Course ID]],courses!A:E,5,FALSE)</f>
        <v>0.0</v>
      </c>
      <c r="G227" t="inlineStr">
        <is>
          <t>4242526</t>
        </is>
      </c>
      <c r="H227" t="inlineStr">
        <is>
          <t>EngageAlternativeFormat</t>
        </is>
      </c>
      <c r="I227" t="n">
        <v>1.0</v>
      </c>
      <c r="J227" t="n">
        <v>0.0</v>
      </c>
      <c r="K227" t="n">
        <v>0.0</v>
      </c>
      <c r="L227" t="n">
        <v>0.0</v>
      </c>
      <c r="M227" t="n">
        <v>1.611925407E9</v>
      </c>
      <c r="N227" t="inlineStr">
        <is>
          <t>6859</t>
        </is>
      </c>
      <c r="O227" t="inlineStr">
        <is>
          <t>pdf</t>
        </is>
      </c>
      <c r="P227" t="inlineStr">
        <is>
          <t/>
        </is>
      </c>
      <c r="Q227" t="inlineStr">
        <is>
          <t/>
        </is>
      </c>
      <c r="R227" t="inlineStr">
        <is>
          <t/>
        </is>
      </c>
      <c r="S227" t="inlineStr">
        <is>
          <t/>
        </is>
      </c>
      <c r="T227" t="n">
        <v>44221.0</v>
      </c>
      <c r="U227" t="n">
        <v>1.0</v>
      </c>
      <c r="V227" t="n">
        <v>0.0</v>
      </c>
    </row>
    <row r="228">
      <c r="A228" t="n">
        <v>-4.35638781E8</v>
      </c>
      <c r="B228" t="inlineStr">
        <is>
          <t>31513</t>
        </is>
      </c>
      <c r="C228" t="n">
        <f>VLOOKUP(data[[#This Row],[Course ID]],courses!A:E,2,FALSE)</f>
        <v>0.0</v>
      </c>
      <c r="D228" t="n">
        <f>VLOOKUP(data[[#This Row],[Course ID]],courses!A:E,3,FALSE)</f>
        <v>0.0</v>
      </c>
      <c r="E228" t="n">
        <f>VLOOKUP(data[[#This Row],[Course ID]],courses!A:E,4,FALSE)</f>
        <v>0.0</v>
      </c>
      <c r="F228" t="n">
        <f>VLOOKUP(data[[#This Row],[Course ID]],courses!A:E,5,FALSE)</f>
        <v>0.0</v>
      </c>
      <c r="G228" t="inlineStr">
        <is>
          <t>4243150</t>
        </is>
      </c>
      <c r="H228" t="inlineStr">
        <is>
          <t>EngageAlternativeFormat</t>
        </is>
      </c>
      <c r="I228" t="n">
        <v>1.0</v>
      </c>
      <c r="J228" t="n">
        <v>0.0</v>
      </c>
      <c r="K228" t="n">
        <v>0.0</v>
      </c>
      <c r="L228" t="n">
        <v>0.0</v>
      </c>
      <c r="M228" t="n">
        <v>1.611926903E9</v>
      </c>
      <c r="N228" t="inlineStr">
        <is>
          <t>6859</t>
        </is>
      </c>
      <c r="O228" t="inlineStr">
        <is>
          <t>pdf</t>
        </is>
      </c>
      <c r="P228" t="inlineStr">
        <is>
          <t/>
        </is>
      </c>
      <c r="Q228" t="inlineStr">
        <is>
          <t/>
        </is>
      </c>
      <c r="R228" t="inlineStr">
        <is>
          <t/>
        </is>
      </c>
      <c r="S228" t="inlineStr">
        <is>
          <t/>
        </is>
      </c>
      <c r="T228" t="n">
        <v>44221.0</v>
      </c>
      <c r="U228" t="n">
        <v>1.0</v>
      </c>
      <c r="V228" t="n">
        <v>0.0</v>
      </c>
    </row>
    <row r="229">
      <c r="A229" t="n">
        <v>9.76743503E8</v>
      </c>
      <c r="B229" t="inlineStr">
        <is>
          <t>31513</t>
        </is>
      </c>
      <c r="C229" t="n">
        <f>VLOOKUP(data[[#This Row],[Course ID]],courses!A:E,2,FALSE)</f>
        <v>0.0</v>
      </c>
      <c r="D229" t="n">
        <f>VLOOKUP(data[[#This Row],[Course ID]],courses!A:E,3,FALSE)</f>
        <v>0.0</v>
      </c>
      <c r="E229" t="n">
        <f>VLOOKUP(data[[#This Row],[Course ID]],courses!A:E,4,FALSE)</f>
        <v>0.0</v>
      </c>
      <c r="F229" t="n">
        <f>VLOOKUP(data[[#This Row],[Course ID]],courses!A:E,5,FALSE)</f>
        <v>0.0</v>
      </c>
      <c r="G229" t="inlineStr">
        <is>
          <t>4243150</t>
        </is>
      </c>
      <c r="H229" t="inlineStr">
        <is>
          <t>EngageAlternativeFormat</t>
        </is>
      </c>
      <c r="I229" t="n">
        <v>1.0</v>
      </c>
      <c r="J229" t="n">
        <v>0.0</v>
      </c>
      <c r="K229" t="n">
        <v>0.0</v>
      </c>
      <c r="L229" t="n">
        <v>0.0</v>
      </c>
      <c r="M229" t="n">
        <v>1.611926905E9</v>
      </c>
      <c r="N229" t="inlineStr">
        <is>
          <t>6859</t>
        </is>
      </c>
      <c r="O229" t="inlineStr">
        <is>
          <t>pdf</t>
        </is>
      </c>
      <c r="P229" t="inlineStr">
        <is>
          <t/>
        </is>
      </c>
      <c r="Q229" t="inlineStr">
        <is>
          <t/>
        </is>
      </c>
      <c r="R229" t="inlineStr">
        <is>
          <t/>
        </is>
      </c>
      <c r="S229" t="inlineStr">
        <is>
          <t/>
        </is>
      </c>
      <c r="T229" t="n">
        <v>44221.0</v>
      </c>
      <c r="U229" t="n">
        <v>1.0</v>
      </c>
      <c r="V229" t="n">
        <v>0.0</v>
      </c>
    </row>
    <row r="230">
      <c r="A230" t="n">
        <v>9.76743503E8</v>
      </c>
      <c r="B230" t="inlineStr">
        <is>
          <t>31513</t>
        </is>
      </c>
      <c r="C230" t="n">
        <f>VLOOKUP(data[[#This Row],[Course ID]],courses!A:E,2,FALSE)</f>
        <v>0.0</v>
      </c>
      <c r="D230" t="n">
        <f>VLOOKUP(data[[#This Row],[Course ID]],courses!A:E,3,FALSE)</f>
        <v>0.0</v>
      </c>
      <c r="E230" t="n">
        <f>VLOOKUP(data[[#This Row],[Course ID]],courses!A:E,4,FALSE)</f>
        <v>0.0</v>
      </c>
      <c r="F230" t="n">
        <f>VLOOKUP(data[[#This Row],[Course ID]],courses!A:E,5,FALSE)</f>
        <v>0.0</v>
      </c>
      <c r="G230" t="inlineStr">
        <is>
          <t>4243150</t>
        </is>
      </c>
      <c r="H230" t="inlineStr">
        <is>
          <t>EngageAlternativeFormat</t>
        </is>
      </c>
      <c r="I230" t="n">
        <v>1.0</v>
      </c>
      <c r="J230" t="n">
        <v>0.0</v>
      </c>
      <c r="K230" t="n">
        <v>0.0</v>
      </c>
      <c r="L230" t="n">
        <v>0.0</v>
      </c>
      <c r="M230" t="n">
        <v>1.611926905E9</v>
      </c>
      <c r="N230" t="inlineStr">
        <is>
          <t>6859</t>
        </is>
      </c>
      <c r="O230" t="inlineStr">
        <is>
          <t>pdf</t>
        </is>
      </c>
      <c r="P230" t="inlineStr">
        <is>
          <t/>
        </is>
      </c>
      <c r="Q230" t="inlineStr">
        <is>
          <t/>
        </is>
      </c>
      <c r="R230" t="inlineStr">
        <is>
          <t/>
        </is>
      </c>
      <c r="S230" t="inlineStr">
        <is>
          <t/>
        </is>
      </c>
      <c r="T230" t="n">
        <v>44221.0</v>
      </c>
      <c r="U230" t="n">
        <v>1.0</v>
      </c>
      <c r="V230" t="n">
        <v>0.0</v>
      </c>
    </row>
    <row r="231">
      <c r="A231" t="n">
        <v>5.03808353E8</v>
      </c>
      <c r="B231" t="inlineStr">
        <is>
          <t>31513</t>
        </is>
      </c>
      <c r="C231" t="n">
        <f>VLOOKUP(data[[#This Row],[Course ID]],courses!A:E,2,FALSE)</f>
        <v>0.0</v>
      </c>
      <c r="D231" t="n">
        <f>VLOOKUP(data[[#This Row],[Course ID]],courses!A:E,3,FALSE)</f>
        <v>0.0</v>
      </c>
      <c r="E231" t="n">
        <f>VLOOKUP(data[[#This Row],[Course ID]],courses!A:E,4,FALSE)</f>
        <v>0.0</v>
      </c>
      <c r="F231" t="n">
        <f>VLOOKUP(data[[#This Row],[Course ID]],courses!A:E,5,FALSE)</f>
        <v>0.0</v>
      </c>
      <c r="G231" t="inlineStr">
        <is>
          <t>4243150</t>
        </is>
      </c>
      <c r="H231" t="inlineStr">
        <is>
          <t>EngageAlternativeFormat</t>
        </is>
      </c>
      <c r="I231" t="n">
        <v>1.0</v>
      </c>
      <c r="J231" t="n">
        <v>0.0</v>
      </c>
      <c r="K231" t="n">
        <v>0.0</v>
      </c>
      <c r="L231" t="n">
        <v>0.0</v>
      </c>
      <c r="M231" t="n">
        <v>1.611926906E9</v>
      </c>
      <c r="N231" t="inlineStr">
        <is>
          <t>6859</t>
        </is>
      </c>
      <c r="O231" t="inlineStr">
        <is>
          <t>pdf</t>
        </is>
      </c>
      <c r="P231" t="inlineStr">
        <is>
          <t/>
        </is>
      </c>
      <c r="Q231" t="inlineStr">
        <is>
          <t/>
        </is>
      </c>
      <c r="R231" t="inlineStr">
        <is>
          <t/>
        </is>
      </c>
      <c r="S231" t="inlineStr">
        <is>
          <t/>
        </is>
      </c>
      <c r="T231" t="n">
        <v>44221.0</v>
      </c>
      <c r="U231" t="n">
        <v>1.0</v>
      </c>
      <c r="V231" t="n">
        <v>0.0</v>
      </c>
    </row>
    <row r="232">
      <c r="A232" t="n">
        <v>3.25868102E8</v>
      </c>
      <c r="B232" t="inlineStr">
        <is>
          <t>31513</t>
        </is>
      </c>
      <c r="C232" t="n">
        <f>VLOOKUP(data[[#This Row],[Course ID]],courses!A:E,2,FALSE)</f>
        <v>0.0</v>
      </c>
      <c r="D232" t="n">
        <f>VLOOKUP(data[[#This Row],[Course ID]],courses!A:E,3,FALSE)</f>
        <v>0.0</v>
      </c>
      <c r="E232" t="n">
        <f>VLOOKUP(data[[#This Row],[Course ID]],courses!A:E,4,FALSE)</f>
        <v>0.0</v>
      </c>
      <c r="F232" t="n">
        <f>VLOOKUP(data[[#This Row],[Course ID]],courses!A:E,5,FALSE)</f>
        <v>0.0</v>
      </c>
      <c r="G232" t="inlineStr">
        <is>
          <t>4243150</t>
        </is>
      </c>
      <c r="H232" t="inlineStr">
        <is>
          <t>EngageAlternativeFormat</t>
        </is>
      </c>
      <c r="I232" t="n">
        <v>1.0</v>
      </c>
      <c r="J232" t="n">
        <v>0.0</v>
      </c>
      <c r="K232" t="n">
        <v>0.0</v>
      </c>
      <c r="L232" t="n">
        <v>0.0</v>
      </c>
      <c r="M232" t="n">
        <v>1.611926907E9</v>
      </c>
      <c r="N232" t="inlineStr">
        <is>
          <t>6859</t>
        </is>
      </c>
      <c r="O232" t="inlineStr">
        <is>
          <t>pdf</t>
        </is>
      </c>
      <c r="P232" t="inlineStr">
        <is>
          <t/>
        </is>
      </c>
      <c r="Q232" t="inlineStr">
        <is>
          <t/>
        </is>
      </c>
      <c r="R232" t="inlineStr">
        <is>
          <t/>
        </is>
      </c>
      <c r="S232" t="inlineStr">
        <is>
          <t/>
        </is>
      </c>
      <c r="T232" t="n">
        <v>44221.0</v>
      </c>
      <c r="U232" t="n">
        <v>1.0</v>
      </c>
      <c r="V232" t="n">
        <v>0.0</v>
      </c>
    </row>
    <row r="233">
      <c r="A233" t="n">
        <v>-9.90521854E8</v>
      </c>
      <c r="B233" t="inlineStr">
        <is>
          <t>31513</t>
        </is>
      </c>
      <c r="C233" t="n">
        <f>VLOOKUP(data[[#This Row],[Course ID]],courses!A:E,2,FALSE)</f>
        <v>0.0</v>
      </c>
      <c r="D233" t="n">
        <f>VLOOKUP(data[[#This Row],[Course ID]],courses!A:E,3,FALSE)</f>
        <v>0.0</v>
      </c>
      <c r="E233" t="n">
        <f>VLOOKUP(data[[#This Row],[Course ID]],courses!A:E,4,FALSE)</f>
        <v>0.0</v>
      </c>
      <c r="F233" t="n">
        <f>VLOOKUP(data[[#This Row],[Course ID]],courses!A:E,5,FALSE)</f>
        <v>0.0</v>
      </c>
      <c r="G233" t="inlineStr">
        <is>
          <t>4243150</t>
        </is>
      </c>
      <c r="H233" t="inlineStr">
        <is>
          <t>EngageAlternativeFormat</t>
        </is>
      </c>
      <c r="I233" t="n">
        <v>1.0</v>
      </c>
      <c r="J233" t="n">
        <v>0.0</v>
      </c>
      <c r="K233" t="n">
        <v>0.0</v>
      </c>
      <c r="L233" t="n">
        <v>0.0</v>
      </c>
      <c r="M233" t="n">
        <v>1.611926908E9</v>
      </c>
      <c r="N233" t="inlineStr">
        <is>
          <t>6859</t>
        </is>
      </c>
      <c r="O233" t="inlineStr">
        <is>
          <t>pdf</t>
        </is>
      </c>
      <c r="P233" t="inlineStr">
        <is>
          <t/>
        </is>
      </c>
      <c r="Q233" t="inlineStr">
        <is>
          <t/>
        </is>
      </c>
      <c r="R233" t="inlineStr">
        <is>
          <t/>
        </is>
      </c>
      <c r="S233" t="inlineStr">
        <is>
          <t/>
        </is>
      </c>
      <c r="T233" t="n">
        <v>44221.0</v>
      </c>
      <c r="U233" t="n">
        <v>1.0</v>
      </c>
      <c r="V233" t="n">
        <v>0.0</v>
      </c>
    </row>
    <row r="234">
      <c r="A234" t="n">
        <v>4.403194E8</v>
      </c>
      <c r="B234" t="inlineStr">
        <is>
          <t>31513</t>
        </is>
      </c>
      <c r="C234" t="n">
        <f>VLOOKUP(data[[#This Row],[Course ID]],courses!A:E,2,FALSE)</f>
        <v>0.0</v>
      </c>
      <c r="D234" t="n">
        <f>VLOOKUP(data[[#This Row],[Course ID]],courses!A:E,3,FALSE)</f>
        <v>0.0</v>
      </c>
      <c r="E234" t="n">
        <f>VLOOKUP(data[[#This Row],[Course ID]],courses!A:E,4,FALSE)</f>
        <v>0.0</v>
      </c>
      <c r="F234" t="n">
        <f>VLOOKUP(data[[#This Row],[Course ID]],courses!A:E,5,FALSE)</f>
        <v>0.0</v>
      </c>
      <c r="G234" t="inlineStr">
        <is>
          <t>4243150</t>
        </is>
      </c>
      <c r="H234" t="inlineStr">
        <is>
          <t>EngageAlternativeFormat</t>
        </is>
      </c>
      <c r="I234" t="n">
        <v>1.0</v>
      </c>
      <c r="J234" t="n">
        <v>0.0</v>
      </c>
      <c r="K234" t="n">
        <v>0.0</v>
      </c>
      <c r="L234" t="n">
        <v>0.0</v>
      </c>
      <c r="M234" t="n">
        <v>1.611926913E9</v>
      </c>
      <c r="N234" t="inlineStr">
        <is>
          <t>6859</t>
        </is>
      </c>
      <c r="O234" t="inlineStr">
        <is>
          <t>pdf</t>
        </is>
      </c>
      <c r="P234" t="inlineStr">
        <is>
          <t/>
        </is>
      </c>
      <c r="Q234" t="inlineStr">
        <is>
          <t/>
        </is>
      </c>
      <c r="R234" t="inlineStr">
        <is>
          <t/>
        </is>
      </c>
      <c r="S234" t="inlineStr">
        <is>
          <t/>
        </is>
      </c>
      <c r="T234" t="n">
        <v>44221.0</v>
      </c>
      <c r="U234" t="n">
        <v>1.0</v>
      </c>
      <c r="V234" t="n">
        <v>0.0</v>
      </c>
    </row>
    <row r="235">
      <c r="A235" t="n">
        <v>-2.127499483E9</v>
      </c>
      <c r="B235" t="inlineStr">
        <is>
          <t>31513</t>
        </is>
      </c>
      <c r="C235" t="n">
        <f>VLOOKUP(data[[#This Row],[Course ID]],courses!A:E,2,FALSE)</f>
        <v>0.0</v>
      </c>
      <c r="D235" t="n">
        <f>VLOOKUP(data[[#This Row],[Course ID]],courses!A:E,3,FALSE)</f>
        <v>0.0</v>
      </c>
      <c r="E235" t="n">
        <f>VLOOKUP(data[[#This Row],[Course ID]],courses!A:E,4,FALSE)</f>
        <v>0.0</v>
      </c>
      <c r="F235" t="n">
        <f>VLOOKUP(data[[#This Row],[Course ID]],courses!A:E,5,FALSE)</f>
        <v>0.0</v>
      </c>
      <c r="G235" t="inlineStr">
        <is>
          <t>4243150</t>
        </is>
      </c>
      <c r="H235" t="inlineStr">
        <is>
          <t>EngageAlternativeFormat</t>
        </is>
      </c>
      <c r="I235" t="n">
        <v>1.0</v>
      </c>
      <c r="J235" t="n">
        <v>0.0</v>
      </c>
      <c r="K235" t="n">
        <v>0.0</v>
      </c>
      <c r="L235" t="n">
        <v>0.0</v>
      </c>
      <c r="M235" t="n">
        <v>1.611926914E9</v>
      </c>
      <c r="N235" t="inlineStr">
        <is>
          <t>6859</t>
        </is>
      </c>
      <c r="O235" t="inlineStr">
        <is>
          <t>pdf</t>
        </is>
      </c>
      <c r="P235" t="inlineStr">
        <is>
          <t/>
        </is>
      </c>
      <c r="Q235" t="inlineStr">
        <is>
          <t/>
        </is>
      </c>
      <c r="R235" t="inlineStr">
        <is>
          <t/>
        </is>
      </c>
      <c r="S235" t="inlineStr">
        <is>
          <t/>
        </is>
      </c>
      <c r="T235" t="n">
        <v>44221.0</v>
      </c>
      <c r="U235" t="n">
        <v>1.0</v>
      </c>
      <c r="V235" t="n">
        <v>0.0</v>
      </c>
    </row>
    <row r="236">
      <c r="A236" t="n">
        <v>-3.92547034E8</v>
      </c>
      <c r="B236" t="inlineStr">
        <is>
          <t>31513</t>
        </is>
      </c>
      <c r="C236" t="n">
        <f>VLOOKUP(data[[#This Row],[Course ID]],courses!A:E,2,FALSE)</f>
        <v>0.0</v>
      </c>
      <c r="D236" t="n">
        <f>VLOOKUP(data[[#This Row],[Course ID]],courses!A:E,3,FALSE)</f>
        <v>0.0</v>
      </c>
      <c r="E236" t="n">
        <f>VLOOKUP(data[[#This Row],[Course ID]],courses!A:E,4,FALSE)</f>
        <v>0.0</v>
      </c>
      <c r="F236" t="n">
        <f>VLOOKUP(data[[#This Row],[Course ID]],courses!A:E,5,FALSE)</f>
        <v>0.0</v>
      </c>
      <c r="G236" t="inlineStr">
        <is>
          <t>4243150</t>
        </is>
      </c>
      <c r="H236" t="inlineStr">
        <is>
          <t>EngageAlternativeFormat</t>
        </is>
      </c>
      <c r="I236" t="n">
        <v>1.0</v>
      </c>
      <c r="J236" t="n">
        <v>0.0</v>
      </c>
      <c r="K236" t="n">
        <v>0.0</v>
      </c>
      <c r="L236" t="n">
        <v>0.0</v>
      </c>
      <c r="M236" t="n">
        <v>1.611926916E9</v>
      </c>
      <c r="N236" t="inlineStr">
        <is>
          <t>6859</t>
        </is>
      </c>
      <c r="O236" t="inlineStr">
        <is>
          <t>pdf</t>
        </is>
      </c>
      <c r="P236" t="inlineStr">
        <is>
          <t/>
        </is>
      </c>
      <c r="Q236" t="inlineStr">
        <is>
          <t/>
        </is>
      </c>
      <c r="R236" t="inlineStr">
        <is>
          <t/>
        </is>
      </c>
      <c r="S236" t="inlineStr">
        <is>
          <t/>
        </is>
      </c>
      <c r="T236" t="n">
        <v>44221.0</v>
      </c>
      <c r="U236" t="n">
        <v>1.0</v>
      </c>
      <c r="V236" t="n">
        <v>0.0</v>
      </c>
    </row>
    <row r="237">
      <c r="A237" t="n">
        <v>-1.5031636E7</v>
      </c>
      <c r="B237" t="inlineStr">
        <is>
          <t>31513</t>
        </is>
      </c>
      <c r="C237" t="n">
        <f>VLOOKUP(data[[#This Row],[Course ID]],courses!A:E,2,FALSE)</f>
        <v>0.0</v>
      </c>
      <c r="D237" t="n">
        <f>VLOOKUP(data[[#This Row],[Course ID]],courses!A:E,3,FALSE)</f>
        <v>0.0</v>
      </c>
      <c r="E237" t="n">
        <f>VLOOKUP(data[[#This Row],[Course ID]],courses!A:E,4,FALSE)</f>
        <v>0.0</v>
      </c>
      <c r="F237" t="n">
        <f>VLOOKUP(data[[#This Row],[Course ID]],courses!A:E,5,FALSE)</f>
        <v>0.0</v>
      </c>
      <c r="G237" t="inlineStr">
        <is>
          <t>4243150</t>
        </is>
      </c>
      <c r="H237" t="inlineStr">
        <is>
          <t>EngageAlternativeFormat</t>
        </is>
      </c>
      <c r="I237" t="n">
        <v>1.0</v>
      </c>
      <c r="J237" t="n">
        <v>0.0</v>
      </c>
      <c r="K237" t="n">
        <v>0.0</v>
      </c>
      <c r="L237" t="n">
        <v>0.0</v>
      </c>
      <c r="M237" t="n">
        <v>1.611926931E9</v>
      </c>
      <c r="N237" t="inlineStr">
        <is>
          <t>6859</t>
        </is>
      </c>
      <c r="O237" t="inlineStr">
        <is>
          <t>pdf</t>
        </is>
      </c>
      <c r="P237" t="inlineStr">
        <is>
          <t/>
        </is>
      </c>
      <c r="Q237" t="inlineStr">
        <is>
          <t/>
        </is>
      </c>
      <c r="R237" t="inlineStr">
        <is>
          <t/>
        </is>
      </c>
      <c r="S237" t="inlineStr">
        <is>
          <t/>
        </is>
      </c>
      <c r="T237" t="n">
        <v>44221.0</v>
      </c>
      <c r="U237" t="n">
        <v>1.0</v>
      </c>
      <c r="V237" t="n">
        <v>0.0</v>
      </c>
    </row>
    <row r="238">
      <c r="A238" t="n">
        <v>5.9474574E8</v>
      </c>
      <c r="B238" t="inlineStr">
        <is>
          <t>31513</t>
        </is>
      </c>
      <c r="C238" t="n">
        <f>VLOOKUP(data[[#This Row],[Course ID]],courses!A:E,2,FALSE)</f>
        <v>0.0</v>
      </c>
      <c r="D238" t="n">
        <f>VLOOKUP(data[[#This Row],[Course ID]],courses!A:E,3,FALSE)</f>
        <v>0.0</v>
      </c>
      <c r="E238" t="n">
        <f>VLOOKUP(data[[#This Row],[Course ID]],courses!A:E,4,FALSE)</f>
        <v>0.0</v>
      </c>
      <c r="F238" t="n">
        <f>VLOOKUP(data[[#This Row],[Course ID]],courses!A:E,5,FALSE)</f>
        <v>0.0</v>
      </c>
      <c r="G238" t="inlineStr">
        <is>
          <t>4243150</t>
        </is>
      </c>
      <c r="H238" t="inlineStr">
        <is>
          <t>EngageAlternativeFormat</t>
        </is>
      </c>
      <c r="I238" t="n">
        <v>1.0</v>
      </c>
      <c r="J238" t="n">
        <v>0.0</v>
      </c>
      <c r="K238" t="n">
        <v>0.0</v>
      </c>
      <c r="L238" t="n">
        <v>0.0</v>
      </c>
      <c r="M238" t="n">
        <v>1.611926938E9</v>
      </c>
      <c r="N238" t="inlineStr">
        <is>
          <t>6859</t>
        </is>
      </c>
      <c r="O238" t="inlineStr">
        <is>
          <t>pdf</t>
        </is>
      </c>
      <c r="P238" t="inlineStr">
        <is>
          <t/>
        </is>
      </c>
      <c r="Q238" t="inlineStr">
        <is>
          <t/>
        </is>
      </c>
      <c r="R238" t="inlineStr">
        <is>
          <t/>
        </is>
      </c>
      <c r="S238" t="inlineStr">
        <is>
          <t/>
        </is>
      </c>
      <c r="T238" t="n">
        <v>44221.0</v>
      </c>
      <c r="U238" t="n">
        <v>1.0</v>
      </c>
      <c r="V238" t="n">
        <v>0.0</v>
      </c>
    </row>
    <row r="239">
      <c r="A239" t="n">
        <v>-2.109434858E9</v>
      </c>
      <c r="B239" t="inlineStr">
        <is>
          <t>31513</t>
        </is>
      </c>
      <c r="C239" t="n">
        <f>VLOOKUP(data[[#This Row],[Course ID]],courses!A:E,2,FALSE)</f>
        <v>0.0</v>
      </c>
      <c r="D239" t="n">
        <f>VLOOKUP(data[[#This Row],[Course ID]],courses!A:E,3,FALSE)</f>
        <v>0.0</v>
      </c>
      <c r="E239" t="n">
        <f>VLOOKUP(data[[#This Row],[Course ID]],courses!A:E,4,FALSE)</f>
        <v>0.0</v>
      </c>
      <c r="F239" t="n">
        <f>VLOOKUP(data[[#This Row],[Course ID]],courses!A:E,5,FALSE)</f>
        <v>0.0</v>
      </c>
      <c r="G239" t="inlineStr">
        <is>
          <t>4243150</t>
        </is>
      </c>
      <c r="H239" t="inlineStr">
        <is>
          <t>EngageAlternativeFormat</t>
        </is>
      </c>
      <c r="I239" t="n">
        <v>1.0</v>
      </c>
      <c r="J239" t="n">
        <v>0.0</v>
      </c>
      <c r="K239" t="n">
        <v>0.0</v>
      </c>
      <c r="L239" t="n">
        <v>0.0</v>
      </c>
      <c r="M239" t="n">
        <v>1.611926944E9</v>
      </c>
      <c r="N239" t="inlineStr">
        <is>
          <t>6859</t>
        </is>
      </c>
      <c r="O239" t="inlineStr">
        <is>
          <t>pdf</t>
        </is>
      </c>
      <c r="P239" t="inlineStr">
        <is>
          <t/>
        </is>
      </c>
      <c r="Q239" t="inlineStr">
        <is>
          <t/>
        </is>
      </c>
      <c r="R239" t="inlineStr">
        <is>
          <t/>
        </is>
      </c>
      <c r="S239" t="inlineStr">
        <is>
          <t/>
        </is>
      </c>
      <c r="T239" t="n">
        <v>44221.0</v>
      </c>
      <c r="U239" t="n">
        <v>1.0</v>
      </c>
      <c r="V239" t="n">
        <v>0.0</v>
      </c>
    </row>
    <row r="240">
      <c r="A240" t="n">
        <v>-7.69440879E8</v>
      </c>
      <c r="B240" t="inlineStr">
        <is>
          <t>113</t>
        </is>
      </c>
      <c r="C240" t="n">
        <f>VLOOKUP(data[[#This Row],[Course ID]],courses!A:E,2,FALSE)</f>
        <v>0.0</v>
      </c>
      <c r="D240" t="n">
        <f>VLOOKUP(data[[#This Row],[Course ID]],courses!A:E,3,FALSE)</f>
        <v>0.0</v>
      </c>
      <c r="E240" t="n">
        <f>VLOOKUP(data[[#This Row],[Course ID]],courses!A:E,4,FALSE)</f>
        <v>0.0</v>
      </c>
      <c r="F240" t="n">
        <f>VLOOKUP(data[[#This Row],[Course ID]],courses!A:E,5,FALSE)</f>
        <v>0.0</v>
      </c>
      <c r="G240" t="inlineStr">
        <is>
          <t>4272572</t>
        </is>
      </c>
      <c r="H240" t="inlineStr">
        <is>
          <t>EngageAlternativeFormat</t>
        </is>
      </c>
      <c r="I240" t="n">
        <v>1.0</v>
      </c>
      <c r="J240" t="n">
        <v>0.0</v>
      </c>
      <c r="K240" t="n">
        <v>0.0</v>
      </c>
      <c r="L240" t="n">
        <v>0.0</v>
      </c>
      <c r="M240" t="n">
        <v>1.611929016E9</v>
      </c>
      <c r="N240" t="inlineStr">
        <is>
          <t>6859</t>
        </is>
      </c>
      <c r="O240" t="inlineStr">
        <is>
          <t>pdf</t>
        </is>
      </c>
      <c r="P240" t="inlineStr">
        <is>
          <t/>
        </is>
      </c>
      <c r="Q240" t="inlineStr">
        <is>
          <t/>
        </is>
      </c>
      <c r="R240" t="inlineStr">
        <is>
          <t/>
        </is>
      </c>
      <c r="S240" t="inlineStr">
        <is>
          <t/>
        </is>
      </c>
      <c r="T240" t="n">
        <v>44221.0</v>
      </c>
      <c r="U240" t="n">
        <v>1.0</v>
      </c>
      <c r="V240" t="n">
        <v>0.0</v>
      </c>
    </row>
    <row r="241">
      <c r="A241" t="n">
        <v>-1.655900527E9</v>
      </c>
      <c r="B241" t="inlineStr">
        <is>
          <t>113</t>
        </is>
      </c>
      <c r="C241" t="n">
        <f>VLOOKUP(data[[#This Row],[Course ID]],courses!A:E,2,FALSE)</f>
        <v>0.0</v>
      </c>
      <c r="D241" t="n">
        <f>VLOOKUP(data[[#This Row],[Course ID]],courses!A:E,3,FALSE)</f>
        <v>0.0</v>
      </c>
      <c r="E241" t="n">
        <f>VLOOKUP(data[[#This Row],[Course ID]],courses!A:E,4,FALSE)</f>
        <v>0.0</v>
      </c>
      <c r="F241" t="n">
        <f>VLOOKUP(data[[#This Row],[Course ID]],courses!A:E,5,FALSE)</f>
        <v>0.0</v>
      </c>
      <c r="G241" t="inlineStr">
        <is>
          <t>4272572</t>
        </is>
      </c>
      <c r="H241" t="inlineStr">
        <is>
          <t>BeginDownloadAlternativeFormats</t>
        </is>
      </c>
      <c r="I241" t="n">
        <v>0.0</v>
      </c>
      <c r="J241" t="n">
        <v>1.0</v>
      </c>
      <c r="K241" t="n">
        <v>0.0</v>
      </c>
      <c r="L241" t="n">
        <v>0.0</v>
      </c>
      <c r="M241" t="n">
        <v>1.611929023E9</v>
      </c>
      <c r="N241" t="inlineStr">
        <is>
          <t>6859</t>
        </is>
      </c>
      <c r="O241" t="inlineStr">
        <is>
          <t>pdf</t>
        </is>
      </c>
      <c r="P241" t="inlineStr">
        <is>
          <t>Html</t>
        </is>
      </c>
      <c r="Q241" t="inlineStr">
        <is>
          <t/>
        </is>
      </c>
      <c r="R241" t="inlineStr">
        <is>
          <t/>
        </is>
      </c>
      <c r="S241" t="inlineStr">
        <is>
          <t/>
        </is>
      </c>
      <c r="T241" t="n">
        <v>44221.0</v>
      </c>
      <c r="U241" t="n">
        <v>1.0</v>
      </c>
      <c r="V241" t="n">
        <v>0.0</v>
      </c>
    </row>
    <row r="242">
      <c r="A242" t="n">
        <v>-7.8323507E7</v>
      </c>
      <c r="B242" t="inlineStr">
        <is>
          <t>31513</t>
        </is>
      </c>
      <c r="C242" t="n">
        <f>VLOOKUP(data[[#This Row],[Course ID]],courses!A:E,2,FALSE)</f>
        <v>0.0</v>
      </c>
      <c r="D242" t="n">
        <f>VLOOKUP(data[[#This Row],[Course ID]],courses!A:E,3,FALSE)</f>
        <v>0.0</v>
      </c>
      <c r="E242" t="n">
        <f>VLOOKUP(data[[#This Row],[Course ID]],courses!A:E,4,FALSE)</f>
        <v>0.0</v>
      </c>
      <c r="F242" t="n">
        <f>VLOOKUP(data[[#This Row],[Course ID]],courses!A:E,5,FALSE)</f>
        <v>0.0</v>
      </c>
      <c r="G242" t="inlineStr">
        <is>
          <t>4243150</t>
        </is>
      </c>
      <c r="H242" t="inlineStr">
        <is>
          <t>EngageAlternativeFormat</t>
        </is>
      </c>
      <c r="I242" t="n">
        <v>1.0</v>
      </c>
      <c r="J242" t="n">
        <v>0.0</v>
      </c>
      <c r="K242" t="n">
        <v>0.0</v>
      </c>
      <c r="L242" t="n">
        <v>0.0</v>
      </c>
      <c r="M242" t="n">
        <v>1.61193029E9</v>
      </c>
      <c r="N242" t="inlineStr">
        <is>
          <t>6859</t>
        </is>
      </c>
      <c r="O242" t="inlineStr">
        <is>
          <t>pdf</t>
        </is>
      </c>
      <c r="P242" t="inlineStr">
        <is>
          <t/>
        </is>
      </c>
      <c r="Q242" t="inlineStr">
        <is>
          <t/>
        </is>
      </c>
      <c r="R242" t="inlineStr">
        <is>
          <t/>
        </is>
      </c>
      <c r="S242" t="inlineStr">
        <is>
          <t/>
        </is>
      </c>
      <c r="T242" t="n">
        <v>44221.0</v>
      </c>
      <c r="U242" t="n">
        <v>1.0</v>
      </c>
      <c r="V242" t="n">
        <v>0.0</v>
      </c>
    </row>
    <row r="243">
      <c r="A243" t="n">
        <v>-1.756188569E9</v>
      </c>
      <c r="B243" t="inlineStr">
        <is>
          <t>17270</t>
        </is>
      </c>
      <c r="C243" t="n">
        <f>VLOOKUP(data[[#This Row],[Course ID]],courses!A:E,2,FALSE)</f>
        <v>0.0</v>
      </c>
      <c r="D243" t="n">
        <f>VLOOKUP(data[[#This Row],[Course ID]],courses!A:E,3,FALSE)</f>
        <v>0.0</v>
      </c>
      <c r="E243" t="n">
        <f>VLOOKUP(data[[#This Row],[Course ID]],courses!A:E,4,FALSE)</f>
        <v>0.0</v>
      </c>
      <c r="F243" t="n">
        <f>VLOOKUP(data[[#This Row],[Course ID]],courses!A:E,5,FALSE)</f>
        <v>0.0</v>
      </c>
      <c r="G243" t="inlineStr">
        <is>
          <t>1683651</t>
        </is>
      </c>
      <c r="H243" t="inlineStr">
        <is>
          <t>EngageAlternativeFormat</t>
        </is>
      </c>
      <c r="I243" t="n">
        <v>1.0</v>
      </c>
      <c r="J243" t="n">
        <v>0.0</v>
      </c>
      <c r="K243" t="n">
        <v>0.0</v>
      </c>
      <c r="L243" t="n">
        <v>0.0</v>
      </c>
      <c r="M243" t="n">
        <v>1.611943287E9</v>
      </c>
      <c r="N243" t="inlineStr">
        <is>
          <t>6859</t>
        </is>
      </c>
      <c r="O243" t="inlineStr">
        <is>
          <t>pdf</t>
        </is>
      </c>
      <c r="P243" t="inlineStr">
        <is>
          <t/>
        </is>
      </c>
      <c r="Q243" t="inlineStr">
        <is>
          <t/>
        </is>
      </c>
      <c r="R243" t="inlineStr">
        <is>
          <t/>
        </is>
      </c>
      <c r="S243" t="inlineStr">
        <is>
          <t/>
        </is>
      </c>
      <c r="T243" t="n">
        <v>44221.0</v>
      </c>
      <c r="U243" t="n">
        <v>1.0</v>
      </c>
      <c r="V243" t="n">
        <v>0.0</v>
      </c>
    </row>
    <row r="244">
      <c r="A244" t="n">
        <v>1.966623813E9</v>
      </c>
      <c r="B244" t="inlineStr">
        <is>
          <t>60</t>
        </is>
      </c>
      <c r="C244" t="n">
        <f>VLOOKUP(data[[#This Row],[Course ID]],courses!A:E,2,FALSE)</f>
        <v>0.0</v>
      </c>
      <c r="D244" t="n">
        <f>VLOOKUP(data[[#This Row],[Course ID]],courses!A:E,3,FALSE)</f>
        <v>0.0</v>
      </c>
      <c r="E244" t="n">
        <f>VLOOKUP(data[[#This Row],[Course ID]],courses!A:E,4,FALSE)</f>
        <v>0.0</v>
      </c>
      <c r="F244" t="n">
        <f>VLOOKUP(data[[#This Row],[Course ID]],courses!A:E,5,FALSE)</f>
        <v>0.0</v>
      </c>
      <c r="G244" t="inlineStr">
        <is>
          <t>4184617</t>
        </is>
      </c>
      <c r="H244" t="inlineStr">
        <is>
          <t>EngageAlternativeFormat</t>
        </is>
      </c>
      <c r="I244" t="n">
        <v>1.0</v>
      </c>
      <c r="J244" t="n">
        <v>0.0</v>
      </c>
      <c r="K244" t="n">
        <v>0.0</v>
      </c>
      <c r="L244" t="n">
        <v>0.0</v>
      </c>
      <c r="M244" t="n">
        <v>1.611959947E9</v>
      </c>
      <c r="N244" t="inlineStr">
        <is>
          <t>6859</t>
        </is>
      </c>
      <c r="O244" t="inlineStr">
        <is>
          <t>pdf</t>
        </is>
      </c>
      <c r="P244" t="inlineStr">
        <is>
          <t/>
        </is>
      </c>
      <c r="Q244" t="inlineStr">
        <is>
          <t/>
        </is>
      </c>
      <c r="R244" t="inlineStr">
        <is>
          <t/>
        </is>
      </c>
      <c r="S244" t="inlineStr">
        <is>
          <t/>
        </is>
      </c>
      <c r="T244" t="n">
        <v>44221.0</v>
      </c>
      <c r="U244" t="n">
        <v>1.0</v>
      </c>
      <c r="V244" t="n">
        <v>0.0</v>
      </c>
    </row>
    <row r="245">
      <c r="A245" t="n">
        <v>-6.48924451E8</v>
      </c>
      <c r="B245" t="inlineStr">
        <is>
          <t>31513</t>
        </is>
      </c>
      <c r="C245" t="n">
        <f>VLOOKUP(data[[#This Row],[Course ID]],courses!A:E,2,FALSE)</f>
        <v>0.0</v>
      </c>
      <c r="D245" t="n">
        <f>VLOOKUP(data[[#This Row],[Course ID]],courses!A:E,3,FALSE)</f>
        <v>0.0</v>
      </c>
      <c r="E245" t="n">
        <f>VLOOKUP(data[[#This Row],[Course ID]],courses!A:E,4,FALSE)</f>
        <v>0.0</v>
      </c>
      <c r="F245" t="n">
        <f>VLOOKUP(data[[#This Row],[Course ID]],courses!A:E,5,FALSE)</f>
        <v>0.0</v>
      </c>
      <c r="G245" t="inlineStr">
        <is>
          <t>4243150</t>
        </is>
      </c>
      <c r="H245" t="inlineStr">
        <is>
          <t>EngageAlternativeFormat</t>
        </is>
      </c>
      <c r="I245" t="n">
        <v>1.0</v>
      </c>
      <c r="J245" t="n">
        <v>0.0</v>
      </c>
      <c r="K245" t="n">
        <v>0.0</v>
      </c>
      <c r="L245" t="n">
        <v>0.0</v>
      </c>
      <c r="M245" t="n">
        <v>1.611960633E9</v>
      </c>
      <c r="N245" t="inlineStr">
        <is>
          <t>6859</t>
        </is>
      </c>
      <c r="O245" t="inlineStr">
        <is>
          <t>pdf</t>
        </is>
      </c>
      <c r="P245" t="inlineStr">
        <is>
          <t/>
        </is>
      </c>
      <c r="Q245" t="inlineStr">
        <is>
          <t/>
        </is>
      </c>
      <c r="R245" t="inlineStr">
        <is>
          <t/>
        </is>
      </c>
      <c r="S245" t="inlineStr">
        <is>
          <t/>
        </is>
      </c>
      <c r="T245" t="n">
        <v>44221.0</v>
      </c>
      <c r="U245" t="n">
        <v>1.0</v>
      </c>
      <c r="V245" t="n">
        <v>0.0</v>
      </c>
    </row>
    <row r="246">
      <c r="A246" t="n">
        <v>4.52961214E8</v>
      </c>
      <c r="B246" t="inlineStr">
        <is>
          <t>31513</t>
        </is>
      </c>
      <c r="C246" t="n">
        <f>VLOOKUP(data[[#This Row],[Course ID]],courses!A:E,2,FALSE)</f>
        <v>0.0</v>
      </c>
      <c r="D246" t="n">
        <f>VLOOKUP(data[[#This Row],[Course ID]],courses!A:E,3,FALSE)</f>
        <v>0.0</v>
      </c>
      <c r="E246" t="n">
        <f>VLOOKUP(data[[#This Row],[Course ID]],courses!A:E,4,FALSE)</f>
        <v>0.0</v>
      </c>
      <c r="F246" t="n">
        <f>VLOOKUP(data[[#This Row],[Course ID]],courses!A:E,5,FALSE)</f>
        <v>0.0</v>
      </c>
      <c r="G246" t="inlineStr">
        <is>
          <t>4243150</t>
        </is>
      </c>
      <c r="H246" t="inlineStr">
        <is>
          <t>EngageAlternativeFormat</t>
        </is>
      </c>
      <c r="I246" t="n">
        <v>1.0</v>
      </c>
      <c r="J246" t="n">
        <v>0.0</v>
      </c>
      <c r="K246" t="n">
        <v>0.0</v>
      </c>
      <c r="L246" t="n">
        <v>0.0</v>
      </c>
      <c r="M246" t="n">
        <v>1.611960642E9</v>
      </c>
      <c r="N246" t="inlineStr">
        <is>
          <t>6859</t>
        </is>
      </c>
      <c r="O246" t="inlineStr">
        <is>
          <t>pdf</t>
        </is>
      </c>
      <c r="P246" t="inlineStr">
        <is>
          <t/>
        </is>
      </c>
      <c r="Q246" t="inlineStr">
        <is>
          <t/>
        </is>
      </c>
      <c r="R246" t="inlineStr">
        <is>
          <t/>
        </is>
      </c>
      <c r="S246" t="inlineStr">
        <is>
          <t/>
        </is>
      </c>
      <c r="T246" t="n">
        <v>44221.0</v>
      </c>
      <c r="U246" t="n">
        <v>1.0</v>
      </c>
      <c r="V246" t="n">
        <v>0.0</v>
      </c>
    </row>
    <row r="247">
      <c r="A247" t="n">
        <v>-7.90764429E8</v>
      </c>
      <c r="B247" t="inlineStr">
        <is>
          <t>74</t>
        </is>
      </c>
      <c r="C247" t="n">
        <f>VLOOKUP(data[[#This Row],[Course ID]],courses!A:E,2,FALSE)</f>
        <v>0.0</v>
      </c>
      <c r="D247" t="n">
        <f>VLOOKUP(data[[#This Row],[Course ID]],courses!A:E,3,FALSE)</f>
        <v>0.0</v>
      </c>
      <c r="E247" t="n">
        <f>VLOOKUP(data[[#This Row],[Course ID]],courses!A:E,4,FALSE)</f>
        <v>0.0</v>
      </c>
      <c r="F247" t="n">
        <f>VLOOKUP(data[[#This Row],[Course ID]],courses!A:E,5,FALSE)</f>
        <v>0.0</v>
      </c>
      <c r="G247" t="inlineStr">
        <is>
          <t>2904669</t>
        </is>
      </c>
      <c r="H247" t="inlineStr">
        <is>
          <t>EngageAlternativeFormat</t>
        </is>
      </c>
      <c r="I247" t="n">
        <v>1.0</v>
      </c>
      <c r="J247" t="n">
        <v>0.0</v>
      </c>
      <c r="K247" t="n">
        <v>0.0</v>
      </c>
      <c r="L247" t="n">
        <v>0.0</v>
      </c>
      <c r="M247" t="n">
        <v>1.611977499E9</v>
      </c>
      <c r="N247" t="inlineStr">
        <is>
          <t>6859</t>
        </is>
      </c>
      <c r="O247" t="inlineStr">
        <is>
          <t>pdf</t>
        </is>
      </c>
      <c r="P247" t="inlineStr">
        <is>
          <t/>
        </is>
      </c>
      <c r="Q247" t="inlineStr">
        <is>
          <t/>
        </is>
      </c>
      <c r="R247" t="inlineStr">
        <is>
          <t/>
        </is>
      </c>
      <c r="S247" t="inlineStr">
        <is>
          <t/>
        </is>
      </c>
      <c r="T247" t="n">
        <v>44221.0</v>
      </c>
      <c r="U247" t="n">
        <v>1.0</v>
      </c>
      <c r="V247" t="n">
        <v>0.0</v>
      </c>
    </row>
    <row r="248">
      <c r="A248" t="n">
        <v>-1.623702761E9</v>
      </c>
      <c r="B248" t="inlineStr">
        <is>
          <t>74</t>
        </is>
      </c>
      <c r="C248" t="n">
        <f>VLOOKUP(data[[#This Row],[Course ID]],courses!A:E,2,FALSE)</f>
        <v>0.0</v>
      </c>
      <c r="D248" t="n">
        <f>VLOOKUP(data[[#This Row],[Course ID]],courses!A:E,3,FALSE)</f>
        <v>0.0</v>
      </c>
      <c r="E248" t="n">
        <f>VLOOKUP(data[[#This Row],[Course ID]],courses!A:E,4,FALSE)</f>
        <v>0.0</v>
      </c>
      <c r="F248" t="n">
        <f>VLOOKUP(data[[#This Row],[Course ID]],courses!A:E,5,FALSE)</f>
        <v>0.0</v>
      </c>
      <c r="G248" t="inlineStr">
        <is>
          <t>4259037</t>
        </is>
      </c>
      <c r="H248" t="inlineStr">
        <is>
          <t>EngageAlternativeFormat</t>
        </is>
      </c>
      <c r="I248" t="n">
        <v>1.0</v>
      </c>
      <c r="J248" t="n">
        <v>0.0</v>
      </c>
      <c r="K248" t="n">
        <v>0.0</v>
      </c>
      <c r="L248" t="n">
        <v>0.0</v>
      </c>
      <c r="M248" t="n">
        <v>1.611977503E9</v>
      </c>
      <c r="N248" t="inlineStr">
        <is>
          <t>6859</t>
        </is>
      </c>
      <c r="O248" t="inlineStr">
        <is>
          <t>pdf</t>
        </is>
      </c>
      <c r="P248" t="inlineStr">
        <is>
          <t/>
        </is>
      </c>
      <c r="Q248" t="inlineStr">
        <is>
          <t/>
        </is>
      </c>
      <c r="R248" t="inlineStr">
        <is>
          <t/>
        </is>
      </c>
      <c r="S248" t="inlineStr">
        <is>
          <t/>
        </is>
      </c>
      <c r="T248" t="n">
        <v>44221.0</v>
      </c>
      <c r="U248" t="n">
        <v>1.0</v>
      </c>
      <c r="V248" t="n">
        <v>0.0</v>
      </c>
    </row>
    <row r="249">
      <c r="A249" t="n">
        <v>-2.078625464E9</v>
      </c>
      <c r="B249" t="inlineStr">
        <is>
          <t>31513</t>
        </is>
      </c>
      <c r="C249" t="n">
        <f>VLOOKUP(data[[#This Row],[Course ID]],courses!A:E,2,FALSE)</f>
        <v>0.0</v>
      </c>
      <c r="D249" t="n">
        <f>VLOOKUP(data[[#This Row],[Course ID]],courses!A:E,3,FALSE)</f>
        <v>0.0</v>
      </c>
      <c r="E249" t="n">
        <f>VLOOKUP(data[[#This Row],[Course ID]],courses!A:E,4,FALSE)</f>
        <v>0.0</v>
      </c>
      <c r="F249" t="n">
        <f>VLOOKUP(data[[#This Row],[Course ID]],courses!A:E,5,FALSE)</f>
        <v>0.0</v>
      </c>
      <c r="G249" t="inlineStr">
        <is>
          <t>4243150</t>
        </is>
      </c>
      <c r="H249" t="inlineStr">
        <is>
          <t>EngageAlternativeFormat</t>
        </is>
      </c>
      <c r="I249" t="n">
        <v>1.0</v>
      </c>
      <c r="J249" t="n">
        <v>0.0</v>
      </c>
      <c r="K249" t="n">
        <v>0.0</v>
      </c>
      <c r="L249" t="n">
        <v>0.0</v>
      </c>
      <c r="M249" t="n">
        <v>1.611991063E9</v>
      </c>
      <c r="N249" t="inlineStr">
        <is>
          <t>6859</t>
        </is>
      </c>
      <c r="O249" t="inlineStr">
        <is>
          <t>pdf</t>
        </is>
      </c>
      <c r="P249" t="inlineStr">
        <is>
          <t/>
        </is>
      </c>
      <c r="Q249" t="inlineStr">
        <is>
          <t/>
        </is>
      </c>
      <c r="R249" t="inlineStr">
        <is>
          <t/>
        </is>
      </c>
      <c r="S249" t="inlineStr">
        <is>
          <t/>
        </is>
      </c>
      <c r="T249" t="n">
        <v>44221.0</v>
      </c>
      <c r="U249" t="n">
        <v>1.0</v>
      </c>
      <c r="V249" t="n">
        <v>0.0</v>
      </c>
    </row>
    <row r="250">
      <c r="A250" t="n">
        <v>1.562442077E9</v>
      </c>
      <c r="B250" t="inlineStr">
        <is>
          <t>31513</t>
        </is>
      </c>
      <c r="C250" t="n">
        <f>VLOOKUP(data[[#This Row],[Course ID]],courses!A:E,2,FALSE)</f>
        <v>0.0</v>
      </c>
      <c r="D250" t="n">
        <f>VLOOKUP(data[[#This Row],[Course ID]],courses!A:E,3,FALSE)</f>
        <v>0.0</v>
      </c>
      <c r="E250" t="n">
        <f>VLOOKUP(data[[#This Row],[Course ID]],courses!A:E,4,FALSE)</f>
        <v>0.0</v>
      </c>
      <c r="F250" t="n">
        <f>VLOOKUP(data[[#This Row],[Course ID]],courses!A:E,5,FALSE)</f>
        <v>0.0</v>
      </c>
      <c r="G250" t="inlineStr">
        <is>
          <t>4243150</t>
        </is>
      </c>
      <c r="H250" t="inlineStr">
        <is>
          <t>EngageAlternativeFormat</t>
        </is>
      </c>
      <c r="I250" t="n">
        <v>1.0</v>
      </c>
      <c r="J250" t="n">
        <v>0.0</v>
      </c>
      <c r="K250" t="n">
        <v>0.0</v>
      </c>
      <c r="L250" t="n">
        <v>0.0</v>
      </c>
      <c r="M250" t="n">
        <v>1.611994318E9</v>
      </c>
      <c r="N250" t="inlineStr">
        <is>
          <t>6859</t>
        </is>
      </c>
      <c r="O250" t="inlineStr">
        <is>
          <t>pdf</t>
        </is>
      </c>
      <c r="P250" t="inlineStr">
        <is>
          <t/>
        </is>
      </c>
      <c r="Q250" t="inlineStr">
        <is>
          <t/>
        </is>
      </c>
      <c r="R250" t="inlineStr">
        <is>
          <t/>
        </is>
      </c>
      <c r="S250" t="inlineStr">
        <is>
          <t/>
        </is>
      </c>
      <c r="T250" t="n">
        <v>44221.0</v>
      </c>
      <c r="U250" t="n">
        <v>1.0</v>
      </c>
      <c r="V250" t="n">
        <v>0.0</v>
      </c>
    </row>
    <row r="251">
      <c r="A251" t="n">
        <v>-1.925142284E9</v>
      </c>
      <c r="B251" t="inlineStr">
        <is>
          <t>31513</t>
        </is>
      </c>
      <c r="C251" t="n">
        <f>VLOOKUP(data[[#This Row],[Course ID]],courses!A:E,2,FALSE)</f>
        <v>0.0</v>
      </c>
      <c r="D251" t="n">
        <f>VLOOKUP(data[[#This Row],[Course ID]],courses!A:E,3,FALSE)</f>
        <v>0.0</v>
      </c>
      <c r="E251" t="n">
        <f>VLOOKUP(data[[#This Row],[Course ID]],courses!A:E,4,FALSE)</f>
        <v>0.0</v>
      </c>
      <c r="F251" t="n">
        <f>VLOOKUP(data[[#This Row],[Course ID]],courses!A:E,5,FALSE)</f>
        <v>0.0</v>
      </c>
      <c r="G251" t="inlineStr">
        <is>
          <t>4243150</t>
        </is>
      </c>
      <c r="H251" t="inlineStr">
        <is>
          <t>EngageAlternativeFormat</t>
        </is>
      </c>
      <c r="I251" t="n">
        <v>1.0</v>
      </c>
      <c r="J251" t="n">
        <v>0.0</v>
      </c>
      <c r="K251" t="n">
        <v>0.0</v>
      </c>
      <c r="L251" t="n">
        <v>0.0</v>
      </c>
      <c r="M251" t="n">
        <v>1.611994706E9</v>
      </c>
      <c r="N251" t="inlineStr">
        <is>
          <t>6859</t>
        </is>
      </c>
      <c r="O251" t="inlineStr">
        <is>
          <t>pdf</t>
        </is>
      </c>
      <c r="P251" t="inlineStr">
        <is>
          <t/>
        </is>
      </c>
      <c r="Q251" t="inlineStr">
        <is>
          <t/>
        </is>
      </c>
      <c r="R251" t="inlineStr">
        <is>
          <t/>
        </is>
      </c>
      <c r="S251" t="inlineStr">
        <is>
          <t/>
        </is>
      </c>
      <c r="T251" t="n">
        <v>44221.0</v>
      </c>
      <c r="U251" t="n">
        <v>1.0</v>
      </c>
      <c r="V251" t="n">
        <v>0.0</v>
      </c>
    </row>
    <row r="252">
      <c r="A252" t="n">
        <v>-3.61053603E8</v>
      </c>
      <c r="B252" t="inlineStr">
        <is>
          <t>31513</t>
        </is>
      </c>
      <c r="C252" t="n">
        <f>VLOOKUP(data[[#This Row],[Course ID]],courses!A:E,2,FALSE)</f>
        <v>0.0</v>
      </c>
      <c r="D252" t="n">
        <f>VLOOKUP(data[[#This Row],[Course ID]],courses!A:E,3,FALSE)</f>
        <v>0.0</v>
      </c>
      <c r="E252" t="n">
        <f>VLOOKUP(data[[#This Row],[Course ID]],courses!A:E,4,FALSE)</f>
        <v>0.0</v>
      </c>
      <c r="F252" t="n">
        <f>VLOOKUP(data[[#This Row],[Course ID]],courses!A:E,5,FALSE)</f>
        <v>0.0</v>
      </c>
      <c r="G252" t="inlineStr">
        <is>
          <t>4243150</t>
        </is>
      </c>
      <c r="H252" t="inlineStr">
        <is>
          <t>EngageAlternativeFormat</t>
        </is>
      </c>
      <c r="I252" t="n">
        <v>1.0</v>
      </c>
      <c r="J252" t="n">
        <v>0.0</v>
      </c>
      <c r="K252" t="n">
        <v>0.0</v>
      </c>
      <c r="L252" t="n">
        <v>0.0</v>
      </c>
      <c r="M252" t="n">
        <v>1.611994707E9</v>
      </c>
      <c r="N252" t="inlineStr">
        <is>
          <t>6859</t>
        </is>
      </c>
      <c r="O252" t="inlineStr">
        <is>
          <t>pdf</t>
        </is>
      </c>
      <c r="P252" t="inlineStr">
        <is>
          <t/>
        </is>
      </c>
      <c r="Q252" t="inlineStr">
        <is>
          <t/>
        </is>
      </c>
      <c r="R252" t="inlineStr">
        <is>
          <t/>
        </is>
      </c>
      <c r="S252" t="inlineStr">
        <is>
          <t/>
        </is>
      </c>
      <c r="T252" t="n">
        <v>44221.0</v>
      </c>
      <c r="U252" t="n">
        <v>1.0</v>
      </c>
      <c r="V252" t="n">
        <v>0.0</v>
      </c>
    </row>
    <row r="253">
      <c r="A253" t="n">
        <v>-3.61053603E8</v>
      </c>
      <c r="B253" t="inlineStr">
        <is>
          <t>31513</t>
        </is>
      </c>
      <c r="C253" t="n">
        <f>VLOOKUP(data[[#This Row],[Course ID]],courses!A:E,2,FALSE)</f>
        <v>0.0</v>
      </c>
      <c r="D253" t="n">
        <f>VLOOKUP(data[[#This Row],[Course ID]],courses!A:E,3,FALSE)</f>
        <v>0.0</v>
      </c>
      <c r="E253" t="n">
        <f>VLOOKUP(data[[#This Row],[Course ID]],courses!A:E,4,FALSE)</f>
        <v>0.0</v>
      </c>
      <c r="F253" t="n">
        <f>VLOOKUP(data[[#This Row],[Course ID]],courses!A:E,5,FALSE)</f>
        <v>0.0</v>
      </c>
      <c r="G253" t="inlineStr">
        <is>
          <t>4243150</t>
        </is>
      </c>
      <c r="H253" t="inlineStr">
        <is>
          <t>EngageAlternativeFormat</t>
        </is>
      </c>
      <c r="I253" t="n">
        <v>1.0</v>
      </c>
      <c r="J253" t="n">
        <v>0.0</v>
      </c>
      <c r="K253" t="n">
        <v>0.0</v>
      </c>
      <c r="L253" t="n">
        <v>0.0</v>
      </c>
      <c r="M253" t="n">
        <v>1.611994707E9</v>
      </c>
      <c r="N253" t="inlineStr">
        <is>
          <t>6859</t>
        </is>
      </c>
      <c r="O253" t="inlineStr">
        <is>
          <t>pdf</t>
        </is>
      </c>
      <c r="P253" t="inlineStr">
        <is>
          <t/>
        </is>
      </c>
      <c r="Q253" t="inlineStr">
        <is>
          <t/>
        </is>
      </c>
      <c r="R253" t="inlineStr">
        <is>
          <t/>
        </is>
      </c>
      <c r="S253" t="inlineStr">
        <is>
          <t/>
        </is>
      </c>
      <c r="T253" t="n">
        <v>44221.0</v>
      </c>
      <c r="U253" t="n">
        <v>1.0</v>
      </c>
      <c r="V253" t="n">
        <v>0.0</v>
      </c>
    </row>
    <row r="254">
      <c r="A254" t="n">
        <v>-3.61053603E8</v>
      </c>
      <c r="B254" t="inlineStr">
        <is>
          <t>31513</t>
        </is>
      </c>
      <c r="C254" t="n">
        <f>VLOOKUP(data[[#This Row],[Course ID]],courses!A:E,2,FALSE)</f>
        <v>0.0</v>
      </c>
      <c r="D254" t="n">
        <f>VLOOKUP(data[[#This Row],[Course ID]],courses!A:E,3,FALSE)</f>
        <v>0.0</v>
      </c>
      <c r="E254" t="n">
        <f>VLOOKUP(data[[#This Row],[Course ID]],courses!A:E,4,FALSE)</f>
        <v>0.0</v>
      </c>
      <c r="F254" t="n">
        <f>VLOOKUP(data[[#This Row],[Course ID]],courses!A:E,5,FALSE)</f>
        <v>0.0</v>
      </c>
      <c r="G254" t="inlineStr">
        <is>
          <t>4243150</t>
        </is>
      </c>
      <c r="H254" t="inlineStr">
        <is>
          <t>EngageAlternativeFormat</t>
        </is>
      </c>
      <c r="I254" t="n">
        <v>1.0</v>
      </c>
      <c r="J254" t="n">
        <v>0.0</v>
      </c>
      <c r="K254" t="n">
        <v>0.0</v>
      </c>
      <c r="L254" t="n">
        <v>0.0</v>
      </c>
      <c r="M254" t="n">
        <v>1.611994707E9</v>
      </c>
      <c r="N254" t="inlineStr">
        <is>
          <t>6859</t>
        </is>
      </c>
      <c r="O254" t="inlineStr">
        <is>
          <t>pdf</t>
        </is>
      </c>
      <c r="P254" t="inlineStr">
        <is>
          <t/>
        </is>
      </c>
      <c r="Q254" t="inlineStr">
        <is>
          <t/>
        </is>
      </c>
      <c r="R254" t="inlineStr">
        <is>
          <t/>
        </is>
      </c>
      <c r="S254" t="inlineStr">
        <is>
          <t/>
        </is>
      </c>
      <c r="T254" t="n">
        <v>44221.0</v>
      </c>
      <c r="U254" t="n">
        <v>1.0</v>
      </c>
      <c r="V254" t="n">
        <v>0.0</v>
      </c>
    </row>
    <row r="255">
      <c r="A255" t="n">
        <v>-3.61053603E8</v>
      </c>
      <c r="B255" t="inlineStr">
        <is>
          <t>31513</t>
        </is>
      </c>
      <c r="C255" t="n">
        <f>VLOOKUP(data[[#This Row],[Course ID]],courses!A:E,2,FALSE)</f>
        <v>0.0</v>
      </c>
      <c r="D255" t="n">
        <f>VLOOKUP(data[[#This Row],[Course ID]],courses!A:E,3,FALSE)</f>
        <v>0.0</v>
      </c>
      <c r="E255" t="n">
        <f>VLOOKUP(data[[#This Row],[Course ID]],courses!A:E,4,FALSE)</f>
        <v>0.0</v>
      </c>
      <c r="F255" t="n">
        <f>VLOOKUP(data[[#This Row],[Course ID]],courses!A:E,5,FALSE)</f>
        <v>0.0</v>
      </c>
      <c r="G255" t="inlineStr">
        <is>
          <t>4243150</t>
        </is>
      </c>
      <c r="H255" t="inlineStr">
        <is>
          <t>EngageAlternativeFormat</t>
        </is>
      </c>
      <c r="I255" t="n">
        <v>1.0</v>
      </c>
      <c r="J255" t="n">
        <v>0.0</v>
      </c>
      <c r="K255" t="n">
        <v>0.0</v>
      </c>
      <c r="L255" t="n">
        <v>0.0</v>
      </c>
      <c r="M255" t="n">
        <v>1.611994707E9</v>
      </c>
      <c r="N255" t="inlineStr">
        <is>
          <t>6859</t>
        </is>
      </c>
      <c r="O255" t="inlineStr">
        <is>
          <t>pdf</t>
        </is>
      </c>
      <c r="P255" t="inlineStr">
        <is>
          <t/>
        </is>
      </c>
      <c r="Q255" t="inlineStr">
        <is>
          <t/>
        </is>
      </c>
      <c r="R255" t="inlineStr">
        <is>
          <t/>
        </is>
      </c>
      <c r="S255" t="inlineStr">
        <is>
          <t/>
        </is>
      </c>
      <c r="T255" t="n">
        <v>44221.0</v>
      </c>
      <c r="U255" t="n">
        <v>1.0</v>
      </c>
      <c r="V255" t="n">
        <v>0.0</v>
      </c>
    </row>
    <row r="256">
      <c r="A256" t="n">
        <v>-3.61053603E8</v>
      </c>
      <c r="B256" t="inlineStr">
        <is>
          <t>31513</t>
        </is>
      </c>
      <c r="C256" t="n">
        <f>VLOOKUP(data[[#This Row],[Course ID]],courses!A:E,2,FALSE)</f>
        <v>0.0</v>
      </c>
      <c r="D256" t="n">
        <f>VLOOKUP(data[[#This Row],[Course ID]],courses!A:E,3,FALSE)</f>
        <v>0.0</v>
      </c>
      <c r="E256" t="n">
        <f>VLOOKUP(data[[#This Row],[Course ID]],courses!A:E,4,FALSE)</f>
        <v>0.0</v>
      </c>
      <c r="F256" t="n">
        <f>VLOOKUP(data[[#This Row],[Course ID]],courses!A:E,5,FALSE)</f>
        <v>0.0</v>
      </c>
      <c r="G256" t="inlineStr">
        <is>
          <t>4243150</t>
        </is>
      </c>
      <c r="H256" t="inlineStr">
        <is>
          <t>EngageAlternativeFormat</t>
        </is>
      </c>
      <c r="I256" t="n">
        <v>1.0</v>
      </c>
      <c r="J256" t="n">
        <v>0.0</v>
      </c>
      <c r="K256" t="n">
        <v>0.0</v>
      </c>
      <c r="L256" t="n">
        <v>0.0</v>
      </c>
      <c r="M256" t="n">
        <v>1.611994707E9</v>
      </c>
      <c r="N256" t="inlineStr">
        <is>
          <t>6859</t>
        </is>
      </c>
      <c r="O256" t="inlineStr">
        <is>
          <t>pdf</t>
        </is>
      </c>
      <c r="P256" t="inlineStr">
        <is>
          <t/>
        </is>
      </c>
      <c r="Q256" t="inlineStr">
        <is>
          <t/>
        </is>
      </c>
      <c r="R256" t="inlineStr">
        <is>
          <t/>
        </is>
      </c>
      <c r="S256" t="inlineStr">
        <is>
          <t/>
        </is>
      </c>
      <c r="T256" t="n">
        <v>44221.0</v>
      </c>
      <c r="U256" t="n">
        <v>1.0</v>
      </c>
      <c r="V256" t="n">
        <v>0.0</v>
      </c>
    </row>
    <row r="257">
      <c r="A257" t="n">
        <v>-9.9540346E8</v>
      </c>
      <c r="B257" t="inlineStr">
        <is>
          <t>31513</t>
        </is>
      </c>
      <c r="C257" t="n">
        <f>VLOOKUP(data[[#This Row],[Course ID]],courses!A:E,2,FALSE)</f>
        <v>0.0</v>
      </c>
      <c r="D257" t="n">
        <f>VLOOKUP(data[[#This Row],[Course ID]],courses!A:E,3,FALSE)</f>
        <v>0.0</v>
      </c>
      <c r="E257" t="n">
        <f>VLOOKUP(data[[#This Row],[Course ID]],courses!A:E,4,FALSE)</f>
        <v>0.0</v>
      </c>
      <c r="F257" t="n">
        <f>VLOOKUP(data[[#This Row],[Course ID]],courses!A:E,5,FALSE)</f>
        <v>0.0</v>
      </c>
      <c r="G257" t="inlineStr">
        <is>
          <t>4243150</t>
        </is>
      </c>
      <c r="H257" t="inlineStr">
        <is>
          <t>EngageAlternativeFormat</t>
        </is>
      </c>
      <c r="I257" t="n">
        <v>1.0</v>
      </c>
      <c r="J257" t="n">
        <v>0.0</v>
      </c>
      <c r="K257" t="n">
        <v>0.0</v>
      </c>
      <c r="L257" t="n">
        <v>0.0</v>
      </c>
      <c r="M257" t="n">
        <v>1.611994708E9</v>
      </c>
      <c r="N257" t="inlineStr">
        <is>
          <t>6859</t>
        </is>
      </c>
      <c r="O257" t="inlineStr">
        <is>
          <t>pdf</t>
        </is>
      </c>
      <c r="P257" t="inlineStr">
        <is>
          <t/>
        </is>
      </c>
      <c r="Q257" t="inlineStr">
        <is>
          <t/>
        </is>
      </c>
      <c r="R257" t="inlineStr">
        <is>
          <t/>
        </is>
      </c>
      <c r="S257" t="inlineStr">
        <is>
          <t/>
        </is>
      </c>
      <c r="T257" t="n">
        <v>44221.0</v>
      </c>
      <c r="U257" t="n">
        <v>1.0</v>
      </c>
      <c r="V257" t="n">
        <v>0.0</v>
      </c>
    </row>
    <row r="258">
      <c r="A258" t="n">
        <v>-9.9540346E8</v>
      </c>
      <c r="B258" t="inlineStr">
        <is>
          <t>31513</t>
        </is>
      </c>
      <c r="C258" t="n">
        <f>VLOOKUP(data[[#This Row],[Course ID]],courses!A:E,2,FALSE)</f>
        <v>0.0</v>
      </c>
      <c r="D258" t="n">
        <f>VLOOKUP(data[[#This Row],[Course ID]],courses!A:E,3,FALSE)</f>
        <v>0.0</v>
      </c>
      <c r="E258" t="n">
        <f>VLOOKUP(data[[#This Row],[Course ID]],courses!A:E,4,FALSE)</f>
        <v>0.0</v>
      </c>
      <c r="F258" t="n">
        <f>VLOOKUP(data[[#This Row],[Course ID]],courses!A:E,5,FALSE)</f>
        <v>0.0</v>
      </c>
      <c r="G258" t="inlineStr">
        <is>
          <t>4243150</t>
        </is>
      </c>
      <c r="H258" t="inlineStr">
        <is>
          <t>EngageAlternativeFormat</t>
        </is>
      </c>
      <c r="I258" t="n">
        <v>1.0</v>
      </c>
      <c r="J258" t="n">
        <v>0.0</v>
      </c>
      <c r="K258" t="n">
        <v>0.0</v>
      </c>
      <c r="L258" t="n">
        <v>0.0</v>
      </c>
      <c r="M258" t="n">
        <v>1.611994708E9</v>
      </c>
      <c r="N258" t="inlineStr">
        <is>
          <t>6859</t>
        </is>
      </c>
      <c r="O258" t="inlineStr">
        <is>
          <t>pdf</t>
        </is>
      </c>
      <c r="P258" t="inlineStr">
        <is>
          <t/>
        </is>
      </c>
      <c r="Q258" t="inlineStr">
        <is>
          <t/>
        </is>
      </c>
      <c r="R258" t="inlineStr">
        <is>
          <t/>
        </is>
      </c>
      <c r="S258" t="inlineStr">
        <is>
          <t/>
        </is>
      </c>
      <c r="T258" t="n">
        <v>44221.0</v>
      </c>
      <c r="U258" t="n">
        <v>1.0</v>
      </c>
      <c r="V258" t="n">
        <v>0.0</v>
      </c>
    </row>
    <row r="259">
      <c r="A259" t="n">
        <v>-9.9540346E8</v>
      </c>
      <c r="B259" t="inlineStr">
        <is>
          <t>31513</t>
        </is>
      </c>
      <c r="C259" t="n">
        <f>VLOOKUP(data[[#This Row],[Course ID]],courses!A:E,2,FALSE)</f>
        <v>0.0</v>
      </c>
      <c r="D259" t="n">
        <f>VLOOKUP(data[[#This Row],[Course ID]],courses!A:E,3,FALSE)</f>
        <v>0.0</v>
      </c>
      <c r="E259" t="n">
        <f>VLOOKUP(data[[#This Row],[Course ID]],courses!A:E,4,FALSE)</f>
        <v>0.0</v>
      </c>
      <c r="F259" t="n">
        <f>VLOOKUP(data[[#This Row],[Course ID]],courses!A:E,5,FALSE)</f>
        <v>0.0</v>
      </c>
      <c r="G259" t="inlineStr">
        <is>
          <t>4243150</t>
        </is>
      </c>
      <c r="H259" t="inlineStr">
        <is>
          <t>EngageAlternativeFormat</t>
        </is>
      </c>
      <c r="I259" t="n">
        <v>1.0</v>
      </c>
      <c r="J259" t="n">
        <v>0.0</v>
      </c>
      <c r="K259" t="n">
        <v>0.0</v>
      </c>
      <c r="L259" t="n">
        <v>0.0</v>
      </c>
      <c r="M259" t="n">
        <v>1.611994708E9</v>
      </c>
      <c r="N259" t="inlineStr">
        <is>
          <t>6859</t>
        </is>
      </c>
      <c r="O259" t="inlineStr">
        <is>
          <t>pdf</t>
        </is>
      </c>
      <c r="P259" t="inlineStr">
        <is>
          <t/>
        </is>
      </c>
      <c r="Q259" t="inlineStr">
        <is>
          <t/>
        </is>
      </c>
      <c r="R259" t="inlineStr">
        <is>
          <t/>
        </is>
      </c>
      <c r="S259" t="inlineStr">
        <is>
          <t/>
        </is>
      </c>
      <c r="T259" t="n">
        <v>44221.0</v>
      </c>
      <c r="U259" t="n">
        <v>1.0</v>
      </c>
      <c r="V259" t="n">
        <v>0.0</v>
      </c>
    </row>
    <row r="260">
      <c r="A260" t="n">
        <v>-9.9540346E8</v>
      </c>
      <c r="B260" t="inlineStr">
        <is>
          <t>31513</t>
        </is>
      </c>
      <c r="C260" t="n">
        <f>VLOOKUP(data[[#This Row],[Course ID]],courses!A:E,2,FALSE)</f>
        <v>0.0</v>
      </c>
      <c r="D260" t="n">
        <f>VLOOKUP(data[[#This Row],[Course ID]],courses!A:E,3,FALSE)</f>
        <v>0.0</v>
      </c>
      <c r="E260" t="n">
        <f>VLOOKUP(data[[#This Row],[Course ID]],courses!A:E,4,FALSE)</f>
        <v>0.0</v>
      </c>
      <c r="F260" t="n">
        <f>VLOOKUP(data[[#This Row],[Course ID]],courses!A:E,5,FALSE)</f>
        <v>0.0</v>
      </c>
      <c r="G260" t="inlineStr">
        <is>
          <t>4243150</t>
        </is>
      </c>
      <c r="H260" t="inlineStr">
        <is>
          <t>EngageAlternativeFormat</t>
        </is>
      </c>
      <c r="I260" t="n">
        <v>1.0</v>
      </c>
      <c r="J260" t="n">
        <v>0.0</v>
      </c>
      <c r="K260" t="n">
        <v>0.0</v>
      </c>
      <c r="L260" t="n">
        <v>0.0</v>
      </c>
      <c r="M260" t="n">
        <v>1.611994708E9</v>
      </c>
      <c r="N260" t="inlineStr">
        <is>
          <t>6859</t>
        </is>
      </c>
      <c r="O260" t="inlineStr">
        <is>
          <t>pdf</t>
        </is>
      </c>
      <c r="P260" t="inlineStr">
        <is>
          <t/>
        </is>
      </c>
      <c r="Q260" t="inlineStr">
        <is>
          <t/>
        </is>
      </c>
      <c r="R260" t="inlineStr">
        <is>
          <t/>
        </is>
      </c>
      <c r="S260" t="inlineStr">
        <is>
          <t/>
        </is>
      </c>
      <c r="T260" t="n">
        <v>44221.0</v>
      </c>
      <c r="U260" t="n">
        <v>1.0</v>
      </c>
      <c r="V260" t="n">
        <v>0.0</v>
      </c>
    </row>
    <row r="261">
      <c r="A261" t="n">
        <v>-9.9540346E8</v>
      </c>
      <c r="B261" t="inlineStr">
        <is>
          <t>31513</t>
        </is>
      </c>
      <c r="C261" t="n">
        <f>VLOOKUP(data[[#This Row],[Course ID]],courses!A:E,2,FALSE)</f>
        <v>0.0</v>
      </c>
      <c r="D261" t="n">
        <f>VLOOKUP(data[[#This Row],[Course ID]],courses!A:E,3,FALSE)</f>
        <v>0.0</v>
      </c>
      <c r="E261" t="n">
        <f>VLOOKUP(data[[#This Row],[Course ID]],courses!A:E,4,FALSE)</f>
        <v>0.0</v>
      </c>
      <c r="F261" t="n">
        <f>VLOOKUP(data[[#This Row],[Course ID]],courses!A:E,5,FALSE)</f>
        <v>0.0</v>
      </c>
      <c r="G261" t="inlineStr">
        <is>
          <t>4243150</t>
        </is>
      </c>
      <c r="H261" t="inlineStr">
        <is>
          <t>EngageAlternativeFormat</t>
        </is>
      </c>
      <c r="I261" t="n">
        <v>1.0</v>
      </c>
      <c r="J261" t="n">
        <v>0.0</v>
      </c>
      <c r="K261" t="n">
        <v>0.0</v>
      </c>
      <c r="L261" t="n">
        <v>0.0</v>
      </c>
      <c r="M261" t="n">
        <v>1.611994708E9</v>
      </c>
      <c r="N261" t="inlineStr">
        <is>
          <t>6859</t>
        </is>
      </c>
      <c r="O261" t="inlineStr">
        <is>
          <t>pdf</t>
        </is>
      </c>
      <c r="P261" t="inlineStr">
        <is>
          <t/>
        </is>
      </c>
      <c r="Q261" t="inlineStr">
        <is>
          <t/>
        </is>
      </c>
      <c r="R261" t="inlineStr">
        <is>
          <t/>
        </is>
      </c>
      <c r="S261" t="inlineStr">
        <is>
          <t/>
        </is>
      </c>
      <c r="T261" t="n">
        <v>44221.0</v>
      </c>
      <c r="U261" t="n">
        <v>1.0</v>
      </c>
      <c r="V261" t="n">
        <v>0.0</v>
      </c>
    </row>
    <row r="262">
      <c r="A262" t="n">
        <v>1.8245765E9</v>
      </c>
      <c r="B262" t="inlineStr">
        <is>
          <t>31513</t>
        </is>
      </c>
      <c r="C262" t="n">
        <f>VLOOKUP(data[[#This Row],[Course ID]],courses!A:E,2,FALSE)</f>
        <v>0.0</v>
      </c>
      <c r="D262" t="n">
        <f>VLOOKUP(data[[#This Row],[Course ID]],courses!A:E,3,FALSE)</f>
        <v>0.0</v>
      </c>
      <c r="E262" t="n">
        <f>VLOOKUP(data[[#This Row],[Course ID]],courses!A:E,4,FALSE)</f>
        <v>0.0</v>
      </c>
      <c r="F262" t="n">
        <f>VLOOKUP(data[[#This Row],[Course ID]],courses!A:E,5,FALSE)</f>
        <v>0.0</v>
      </c>
      <c r="G262" t="inlineStr">
        <is>
          <t>4243150</t>
        </is>
      </c>
      <c r="H262" t="inlineStr">
        <is>
          <t>EngageAlternativeFormat</t>
        </is>
      </c>
      <c r="I262" t="n">
        <v>1.0</v>
      </c>
      <c r="J262" t="n">
        <v>0.0</v>
      </c>
      <c r="K262" t="n">
        <v>0.0</v>
      </c>
      <c r="L262" t="n">
        <v>0.0</v>
      </c>
      <c r="M262" t="n">
        <v>1.611994709E9</v>
      </c>
      <c r="N262" t="inlineStr">
        <is>
          <t>6859</t>
        </is>
      </c>
      <c r="O262" t="inlineStr">
        <is>
          <t>pdf</t>
        </is>
      </c>
      <c r="P262" t="inlineStr">
        <is>
          <t/>
        </is>
      </c>
      <c r="Q262" t="inlineStr">
        <is>
          <t/>
        </is>
      </c>
      <c r="R262" t="inlineStr">
        <is>
          <t/>
        </is>
      </c>
      <c r="S262" t="inlineStr">
        <is>
          <t/>
        </is>
      </c>
      <c r="T262" t="n">
        <v>44221.0</v>
      </c>
      <c r="U262" t="n">
        <v>1.0</v>
      </c>
      <c r="V262" t="n">
        <v>0.0</v>
      </c>
    </row>
    <row r="263">
      <c r="A263" t="n">
        <v>-1.753313816E9</v>
      </c>
      <c r="B263" t="inlineStr">
        <is>
          <t>31513</t>
        </is>
      </c>
      <c r="C263" t="n">
        <f>VLOOKUP(data[[#This Row],[Course ID]],courses!A:E,2,FALSE)</f>
        <v>0.0</v>
      </c>
      <c r="D263" t="n">
        <f>VLOOKUP(data[[#This Row],[Course ID]],courses!A:E,3,FALSE)</f>
        <v>0.0</v>
      </c>
      <c r="E263" t="n">
        <f>VLOOKUP(data[[#This Row],[Course ID]],courses!A:E,4,FALSE)</f>
        <v>0.0</v>
      </c>
      <c r="F263" t="n">
        <f>VLOOKUP(data[[#This Row],[Course ID]],courses!A:E,5,FALSE)</f>
        <v>0.0</v>
      </c>
      <c r="G263" t="inlineStr">
        <is>
          <t>4243150</t>
        </is>
      </c>
      <c r="H263" t="inlineStr">
        <is>
          <t>EngageAlternativeFormat</t>
        </is>
      </c>
      <c r="I263" t="n">
        <v>1.0</v>
      </c>
      <c r="J263" t="n">
        <v>0.0</v>
      </c>
      <c r="K263" t="n">
        <v>0.0</v>
      </c>
      <c r="L263" t="n">
        <v>0.0</v>
      </c>
      <c r="M263" t="n">
        <v>1.61199471E9</v>
      </c>
      <c r="N263" t="inlineStr">
        <is>
          <t>6859</t>
        </is>
      </c>
      <c r="O263" t="inlineStr">
        <is>
          <t>pdf</t>
        </is>
      </c>
      <c r="P263" t="inlineStr">
        <is>
          <t/>
        </is>
      </c>
      <c r="Q263" t="inlineStr">
        <is>
          <t/>
        </is>
      </c>
      <c r="R263" t="inlineStr">
        <is>
          <t/>
        </is>
      </c>
      <c r="S263" t="inlineStr">
        <is>
          <t/>
        </is>
      </c>
      <c r="T263" t="n">
        <v>44221.0</v>
      </c>
      <c r="U263" t="n">
        <v>1.0</v>
      </c>
      <c r="V263" t="n">
        <v>0.0</v>
      </c>
    </row>
    <row r="264">
      <c r="A264" t="n">
        <v>-1.753313816E9</v>
      </c>
      <c r="B264" t="inlineStr">
        <is>
          <t>31513</t>
        </is>
      </c>
      <c r="C264" t="n">
        <f>VLOOKUP(data[[#This Row],[Course ID]],courses!A:E,2,FALSE)</f>
        <v>0.0</v>
      </c>
      <c r="D264" t="n">
        <f>VLOOKUP(data[[#This Row],[Course ID]],courses!A:E,3,FALSE)</f>
        <v>0.0</v>
      </c>
      <c r="E264" t="n">
        <f>VLOOKUP(data[[#This Row],[Course ID]],courses!A:E,4,FALSE)</f>
        <v>0.0</v>
      </c>
      <c r="F264" t="n">
        <f>VLOOKUP(data[[#This Row],[Course ID]],courses!A:E,5,FALSE)</f>
        <v>0.0</v>
      </c>
      <c r="G264" t="inlineStr">
        <is>
          <t>4243150</t>
        </is>
      </c>
      <c r="H264" t="inlineStr">
        <is>
          <t>EngageAlternativeFormat</t>
        </is>
      </c>
      <c r="I264" t="n">
        <v>1.0</v>
      </c>
      <c r="J264" t="n">
        <v>0.0</v>
      </c>
      <c r="K264" t="n">
        <v>0.0</v>
      </c>
      <c r="L264" t="n">
        <v>0.0</v>
      </c>
      <c r="M264" t="n">
        <v>1.61199471E9</v>
      </c>
      <c r="N264" t="inlineStr">
        <is>
          <t>6859</t>
        </is>
      </c>
      <c r="O264" t="inlineStr">
        <is>
          <t>pdf</t>
        </is>
      </c>
      <c r="P264" t="inlineStr">
        <is>
          <t/>
        </is>
      </c>
      <c r="Q264" t="inlineStr">
        <is>
          <t/>
        </is>
      </c>
      <c r="R264" t="inlineStr">
        <is>
          <t/>
        </is>
      </c>
      <c r="S264" t="inlineStr">
        <is>
          <t/>
        </is>
      </c>
      <c r="T264" t="n">
        <v>44221.0</v>
      </c>
      <c r="U264" t="n">
        <v>1.0</v>
      </c>
      <c r="V264" t="n">
        <v>0.0</v>
      </c>
    </row>
    <row r="265">
      <c r="A265" t="n">
        <v>-1.753313816E9</v>
      </c>
      <c r="B265" t="inlineStr">
        <is>
          <t>31513</t>
        </is>
      </c>
      <c r="C265" t="n">
        <f>VLOOKUP(data[[#This Row],[Course ID]],courses!A:E,2,FALSE)</f>
        <v>0.0</v>
      </c>
      <c r="D265" t="n">
        <f>VLOOKUP(data[[#This Row],[Course ID]],courses!A:E,3,FALSE)</f>
        <v>0.0</v>
      </c>
      <c r="E265" t="n">
        <f>VLOOKUP(data[[#This Row],[Course ID]],courses!A:E,4,FALSE)</f>
        <v>0.0</v>
      </c>
      <c r="F265" t="n">
        <f>VLOOKUP(data[[#This Row],[Course ID]],courses!A:E,5,FALSE)</f>
        <v>0.0</v>
      </c>
      <c r="G265" t="inlineStr">
        <is>
          <t>4243150</t>
        </is>
      </c>
      <c r="H265" t="inlineStr">
        <is>
          <t>EngageAlternativeFormat</t>
        </is>
      </c>
      <c r="I265" t="n">
        <v>1.0</v>
      </c>
      <c r="J265" t="n">
        <v>0.0</v>
      </c>
      <c r="K265" t="n">
        <v>0.0</v>
      </c>
      <c r="L265" t="n">
        <v>0.0</v>
      </c>
      <c r="M265" t="n">
        <v>1.61199471E9</v>
      </c>
      <c r="N265" t="inlineStr">
        <is>
          <t>6859</t>
        </is>
      </c>
      <c r="O265" t="inlineStr">
        <is>
          <t>pdf</t>
        </is>
      </c>
      <c r="P265" t="inlineStr">
        <is>
          <t/>
        </is>
      </c>
      <c r="Q265" t="inlineStr">
        <is>
          <t/>
        </is>
      </c>
      <c r="R265" t="inlineStr">
        <is>
          <t/>
        </is>
      </c>
      <c r="S265" t="inlineStr">
        <is>
          <t/>
        </is>
      </c>
      <c r="T265" t="n">
        <v>44221.0</v>
      </c>
      <c r="U265" t="n">
        <v>1.0</v>
      </c>
      <c r="V265" t="n">
        <v>0.0</v>
      </c>
    </row>
    <row r="266">
      <c r="A266" t="n">
        <v>-1.753313816E9</v>
      </c>
      <c r="B266" t="inlineStr">
        <is>
          <t>31513</t>
        </is>
      </c>
      <c r="C266" t="n">
        <f>VLOOKUP(data[[#This Row],[Course ID]],courses!A:E,2,FALSE)</f>
        <v>0.0</v>
      </c>
      <c r="D266" t="n">
        <f>VLOOKUP(data[[#This Row],[Course ID]],courses!A:E,3,FALSE)</f>
        <v>0.0</v>
      </c>
      <c r="E266" t="n">
        <f>VLOOKUP(data[[#This Row],[Course ID]],courses!A:E,4,FALSE)</f>
        <v>0.0</v>
      </c>
      <c r="F266" t="n">
        <f>VLOOKUP(data[[#This Row],[Course ID]],courses!A:E,5,FALSE)</f>
        <v>0.0</v>
      </c>
      <c r="G266" t="inlineStr">
        <is>
          <t>4243150</t>
        </is>
      </c>
      <c r="H266" t="inlineStr">
        <is>
          <t>EngageAlternativeFormat</t>
        </is>
      </c>
      <c r="I266" t="n">
        <v>1.0</v>
      </c>
      <c r="J266" t="n">
        <v>0.0</v>
      </c>
      <c r="K266" t="n">
        <v>0.0</v>
      </c>
      <c r="L266" t="n">
        <v>0.0</v>
      </c>
      <c r="M266" t="n">
        <v>1.61199471E9</v>
      </c>
      <c r="N266" t="inlineStr">
        <is>
          <t>6859</t>
        </is>
      </c>
      <c r="O266" t="inlineStr">
        <is>
          <t>pdf</t>
        </is>
      </c>
      <c r="P266" t="inlineStr">
        <is>
          <t/>
        </is>
      </c>
      <c r="Q266" t="inlineStr">
        <is>
          <t/>
        </is>
      </c>
      <c r="R266" t="inlineStr">
        <is>
          <t/>
        </is>
      </c>
      <c r="S266" t="inlineStr">
        <is>
          <t/>
        </is>
      </c>
      <c r="T266" t="n">
        <v>44221.0</v>
      </c>
      <c r="U266" t="n">
        <v>1.0</v>
      </c>
      <c r="V266" t="n">
        <v>0.0</v>
      </c>
    </row>
    <row r="267">
      <c r="A267" t="n">
        <v>-1.439558975E9</v>
      </c>
      <c r="B267" t="inlineStr">
        <is>
          <t>31513</t>
        </is>
      </c>
      <c r="C267" t="n">
        <f>VLOOKUP(data[[#This Row],[Course ID]],courses!A:E,2,FALSE)</f>
        <v>0.0</v>
      </c>
      <c r="D267" t="n">
        <f>VLOOKUP(data[[#This Row],[Course ID]],courses!A:E,3,FALSE)</f>
        <v>0.0</v>
      </c>
      <c r="E267" t="n">
        <f>VLOOKUP(data[[#This Row],[Course ID]],courses!A:E,4,FALSE)</f>
        <v>0.0</v>
      </c>
      <c r="F267" t="n">
        <f>VLOOKUP(data[[#This Row],[Course ID]],courses!A:E,5,FALSE)</f>
        <v>0.0</v>
      </c>
      <c r="G267" t="inlineStr">
        <is>
          <t>4243150</t>
        </is>
      </c>
      <c r="H267" t="inlineStr">
        <is>
          <t>EngageAlternativeFormat</t>
        </is>
      </c>
      <c r="I267" t="n">
        <v>1.0</v>
      </c>
      <c r="J267" t="n">
        <v>0.0</v>
      </c>
      <c r="K267" t="n">
        <v>0.0</v>
      </c>
      <c r="L267" t="n">
        <v>0.0</v>
      </c>
      <c r="M267" t="n">
        <v>1.611994712E9</v>
      </c>
      <c r="N267" t="inlineStr">
        <is>
          <t>6859</t>
        </is>
      </c>
      <c r="O267" t="inlineStr">
        <is>
          <t>pdf</t>
        </is>
      </c>
      <c r="P267" t="inlineStr">
        <is>
          <t/>
        </is>
      </c>
      <c r="Q267" t="inlineStr">
        <is>
          <t/>
        </is>
      </c>
      <c r="R267" t="inlineStr">
        <is>
          <t/>
        </is>
      </c>
      <c r="S267" t="inlineStr">
        <is>
          <t/>
        </is>
      </c>
      <c r="T267" t="n">
        <v>44221.0</v>
      </c>
      <c r="U267" t="n">
        <v>1.0</v>
      </c>
      <c r="V267" t="n">
        <v>0.0</v>
      </c>
    </row>
    <row r="268">
      <c r="A268" t="n">
        <v>4.9013625E7</v>
      </c>
      <c r="B268" t="inlineStr">
        <is>
          <t>31513</t>
        </is>
      </c>
      <c r="C268" t="n">
        <f>VLOOKUP(data[[#This Row],[Course ID]],courses!A:E,2,FALSE)</f>
        <v>0.0</v>
      </c>
      <c r="D268" t="n">
        <f>VLOOKUP(data[[#This Row],[Course ID]],courses!A:E,3,FALSE)</f>
        <v>0.0</v>
      </c>
      <c r="E268" t="n">
        <f>VLOOKUP(data[[#This Row],[Course ID]],courses!A:E,4,FALSE)</f>
        <v>0.0</v>
      </c>
      <c r="F268" t="n">
        <f>VLOOKUP(data[[#This Row],[Course ID]],courses!A:E,5,FALSE)</f>
        <v>0.0</v>
      </c>
      <c r="G268" t="inlineStr">
        <is>
          <t>4243150</t>
        </is>
      </c>
      <c r="H268" t="inlineStr">
        <is>
          <t>EngageAlternativeFormat</t>
        </is>
      </c>
      <c r="I268" t="n">
        <v>1.0</v>
      </c>
      <c r="J268" t="n">
        <v>0.0</v>
      </c>
      <c r="K268" t="n">
        <v>0.0</v>
      </c>
      <c r="L268" t="n">
        <v>0.0</v>
      </c>
      <c r="M268" t="n">
        <v>1.611994714E9</v>
      </c>
      <c r="N268" t="inlineStr">
        <is>
          <t>6859</t>
        </is>
      </c>
      <c r="O268" t="inlineStr">
        <is>
          <t>pdf</t>
        </is>
      </c>
      <c r="P268" t="inlineStr">
        <is>
          <t/>
        </is>
      </c>
      <c r="Q268" t="inlineStr">
        <is>
          <t/>
        </is>
      </c>
      <c r="R268" t="inlineStr">
        <is>
          <t/>
        </is>
      </c>
      <c r="S268" t="inlineStr">
        <is>
          <t/>
        </is>
      </c>
      <c r="T268" t="n">
        <v>44221.0</v>
      </c>
      <c r="U268" t="n">
        <v>1.0</v>
      </c>
      <c r="V268" t="n">
        <v>0.0</v>
      </c>
    </row>
    <row r="269">
      <c r="A269" t="n">
        <v>1.115148615E9</v>
      </c>
      <c r="B269" t="inlineStr">
        <is>
          <t>31513</t>
        </is>
      </c>
      <c r="C269" t="n">
        <f>VLOOKUP(data[[#This Row],[Course ID]],courses!A:E,2,FALSE)</f>
        <v>0.0</v>
      </c>
      <c r="D269" t="n">
        <f>VLOOKUP(data[[#This Row],[Course ID]],courses!A:E,3,FALSE)</f>
        <v>0.0</v>
      </c>
      <c r="E269" t="n">
        <f>VLOOKUP(data[[#This Row],[Course ID]],courses!A:E,4,FALSE)</f>
        <v>0.0</v>
      </c>
      <c r="F269" t="n">
        <f>VLOOKUP(data[[#This Row],[Course ID]],courses!A:E,5,FALSE)</f>
        <v>0.0</v>
      </c>
      <c r="G269" t="inlineStr">
        <is>
          <t>4243150</t>
        </is>
      </c>
      <c r="H269" t="inlineStr">
        <is>
          <t>EngageAlternativeFormat</t>
        </is>
      </c>
      <c r="I269" t="n">
        <v>1.0</v>
      </c>
      <c r="J269" t="n">
        <v>0.0</v>
      </c>
      <c r="K269" t="n">
        <v>0.0</v>
      </c>
      <c r="L269" t="n">
        <v>0.0</v>
      </c>
      <c r="M269" t="n">
        <v>1.611994797E9</v>
      </c>
      <c r="N269" t="inlineStr">
        <is>
          <t>6859</t>
        </is>
      </c>
      <c r="O269" t="inlineStr">
        <is>
          <t>pdf</t>
        </is>
      </c>
      <c r="P269" t="inlineStr">
        <is>
          <t/>
        </is>
      </c>
      <c r="Q269" t="inlineStr">
        <is>
          <t/>
        </is>
      </c>
      <c r="R269" t="inlineStr">
        <is>
          <t/>
        </is>
      </c>
      <c r="S269" t="inlineStr">
        <is>
          <t/>
        </is>
      </c>
      <c r="T269" t="n">
        <v>44221.0</v>
      </c>
      <c r="U269" t="n">
        <v>1.0</v>
      </c>
      <c r="V269" t="n">
        <v>0.0</v>
      </c>
    </row>
    <row r="270">
      <c r="A270" t="n">
        <v>9.33256685E8</v>
      </c>
      <c r="B270" t="inlineStr">
        <is>
          <t>31513</t>
        </is>
      </c>
      <c r="C270" t="n">
        <f>VLOOKUP(data[[#This Row],[Course ID]],courses!A:E,2,FALSE)</f>
        <v>0.0</v>
      </c>
      <c r="D270" t="n">
        <f>VLOOKUP(data[[#This Row],[Course ID]],courses!A:E,3,FALSE)</f>
        <v>0.0</v>
      </c>
      <c r="E270" t="n">
        <f>VLOOKUP(data[[#This Row],[Course ID]],courses!A:E,4,FALSE)</f>
        <v>0.0</v>
      </c>
      <c r="F270" t="n">
        <f>VLOOKUP(data[[#This Row],[Course ID]],courses!A:E,5,FALSE)</f>
        <v>0.0</v>
      </c>
      <c r="G270" t="inlineStr">
        <is>
          <t>4243150</t>
        </is>
      </c>
      <c r="H270" t="inlineStr">
        <is>
          <t>EngageAlternativeFormat</t>
        </is>
      </c>
      <c r="I270" t="n">
        <v>1.0</v>
      </c>
      <c r="J270" t="n">
        <v>0.0</v>
      </c>
      <c r="K270" t="n">
        <v>0.0</v>
      </c>
      <c r="L270" t="n">
        <v>0.0</v>
      </c>
      <c r="M270" t="n">
        <v>1.611994799E9</v>
      </c>
      <c r="N270" t="inlineStr">
        <is>
          <t>6859</t>
        </is>
      </c>
      <c r="O270" t="inlineStr">
        <is>
          <t>pdf</t>
        </is>
      </c>
      <c r="P270" t="inlineStr">
        <is>
          <t/>
        </is>
      </c>
      <c r="Q270" t="inlineStr">
        <is>
          <t/>
        </is>
      </c>
      <c r="R270" t="inlineStr">
        <is>
          <t/>
        </is>
      </c>
      <c r="S270" t="inlineStr">
        <is>
          <t/>
        </is>
      </c>
      <c r="T270" t="n">
        <v>44221.0</v>
      </c>
      <c r="U270" t="n">
        <v>1.0</v>
      </c>
      <c r="V270" t="n">
        <v>0.0</v>
      </c>
    </row>
    <row r="271">
      <c r="A271" t="n">
        <v>-4.44879298E8</v>
      </c>
      <c r="B271" t="inlineStr">
        <is>
          <t>31513</t>
        </is>
      </c>
      <c r="C271" t="n">
        <f>VLOOKUP(data[[#This Row],[Course ID]],courses!A:E,2,FALSE)</f>
        <v>0.0</v>
      </c>
      <c r="D271" t="n">
        <f>VLOOKUP(data[[#This Row],[Course ID]],courses!A:E,3,FALSE)</f>
        <v>0.0</v>
      </c>
      <c r="E271" t="n">
        <f>VLOOKUP(data[[#This Row],[Course ID]],courses!A:E,4,FALSE)</f>
        <v>0.0</v>
      </c>
      <c r="F271" t="n">
        <f>VLOOKUP(data[[#This Row],[Course ID]],courses!A:E,5,FALSE)</f>
        <v>0.0</v>
      </c>
      <c r="G271" t="inlineStr">
        <is>
          <t>4243150</t>
        </is>
      </c>
      <c r="H271" t="inlineStr">
        <is>
          <t>EngageAlternativeFormat</t>
        </is>
      </c>
      <c r="I271" t="n">
        <v>1.0</v>
      </c>
      <c r="J271" t="n">
        <v>0.0</v>
      </c>
      <c r="K271" t="n">
        <v>0.0</v>
      </c>
      <c r="L271" t="n">
        <v>0.0</v>
      </c>
      <c r="M271" t="n">
        <v>1.611994801E9</v>
      </c>
      <c r="N271" t="inlineStr">
        <is>
          <t>6859</t>
        </is>
      </c>
      <c r="O271" t="inlineStr">
        <is>
          <t>pdf</t>
        </is>
      </c>
      <c r="P271" t="inlineStr">
        <is>
          <t/>
        </is>
      </c>
      <c r="Q271" t="inlineStr">
        <is>
          <t/>
        </is>
      </c>
      <c r="R271" t="inlineStr">
        <is>
          <t/>
        </is>
      </c>
      <c r="S271" t="inlineStr">
        <is>
          <t/>
        </is>
      </c>
      <c r="T271" t="n">
        <v>44221.0</v>
      </c>
      <c r="U271" t="n">
        <v>1.0</v>
      </c>
      <c r="V271" t="n">
        <v>0.0</v>
      </c>
    </row>
    <row r="272">
      <c r="A272" t="n">
        <v>-4.44879298E8</v>
      </c>
      <c r="B272" t="inlineStr">
        <is>
          <t>31513</t>
        </is>
      </c>
      <c r="C272" t="n">
        <f>VLOOKUP(data[[#This Row],[Course ID]],courses!A:E,2,FALSE)</f>
        <v>0.0</v>
      </c>
      <c r="D272" t="n">
        <f>VLOOKUP(data[[#This Row],[Course ID]],courses!A:E,3,FALSE)</f>
        <v>0.0</v>
      </c>
      <c r="E272" t="n">
        <f>VLOOKUP(data[[#This Row],[Course ID]],courses!A:E,4,FALSE)</f>
        <v>0.0</v>
      </c>
      <c r="F272" t="n">
        <f>VLOOKUP(data[[#This Row],[Course ID]],courses!A:E,5,FALSE)</f>
        <v>0.0</v>
      </c>
      <c r="G272" t="inlineStr">
        <is>
          <t>4243150</t>
        </is>
      </c>
      <c r="H272" t="inlineStr">
        <is>
          <t>EngageAlternativeFormat</t>
        </is>
      </c>
      <c r="I272" t="n">
        <v>1.0</v>
      </c>
      <c r="J272" t="n">
        <v>0.0</v>
      </c>
      <c r="K272" t="n">
        <v>0.0</v>
      </c>
      <c r="L272" t="n">
        <v>0.0</v>
      </c>
      <c r="M272" t="n">
        <v>1.611994801E9</v>
      </c>
      <c r="N272" t="inlineStr">
        <is>
          <t>6859</t>
        </is>
      </c>
      <c r="O272" t="inlineStr">
        <is>
          <t>pdf</t>
        </is>
      </c>
      <c r="P272" t="inlineStr">
        <is>
          <t/>
        </is>
      </c>
      <c r="Q272" t="inlineStr">
        <is>
          <t/>
        </is>
      </c>
      <c r="R272" t="inlineStr">
        <is>
          <t/>
        </is>
      </c>
      <c r="S272" t="inlineStr">
        <is>
          <t/>
        </is>
      </c>
      <c r="T272" t="n">
        <v>44221.0</v>
      </c>
      <c r="U272" t="n">
        <v>1.0</v>
      </c>
      <c r="V272" t="n">
        <v>0.0</v>
      </c>
    </row>
    <row r="273">
      <c r="A273" t="n">
        <v>1.22675866E9</v>
      </c>
      <c r="B273" t="inlineStr">
        <is>
          <t>31513</t>
        </is>
      </c>
      <c r="C273" t="n">
        <f>VLOOKUP(data[[#This Row],[Course ID]],courses!A:E,2,FALSE)</f>
        <v>0.0</v>
      </c>
      <c r="D273" t="n">
        <f>VLOOKUP(data[[#This Row],[Course ID]],courses!A:E,3,FALSE)</f>
        <v>0.0</v>
      </c>
      <c r="E273" t="n">
        <f>VLOOKUP(data[[#This Row],[Course ID]],courses!A:E,4,FALSE)</f>
        <v>0.0</v>
      </c>
      <c r="F273" t="n">
        <f>VLOOKUP(data[[#This Row],[Course ID]],courses!A:E,5,FALSE)</f>
        <v>0.0</v>
      </c>
      <c r="G273" t="inlineStr">
        <is>
          <t>4243150</t>
        </is>
      </c>
      <c r="H273" t="inlineStr">
        <is>
          <t>EngageAlternativeFormat</t>
        </is>
      </c>
      <c r="I273" t="n">
        <v>1.0</v>
      </c>
      <c r="J273" t="n">
        <v>0.0</v>
      </c>
      <c r="K273" t="n">
        <v>0.0</v>
      </c>
      <c r="L273" t="n">
        <v>0.0</v>
      </c>
      <c r="M273" t="n">
        <v>1.611994818E9</v>
      </c>
      <c r="N273" t="inlineStr">
        <is>
          <t>6859</t>
        </is>
      </c>
      <c r="O273" t="inlineStr">
        <is>
          <t>pdf</t>
        </is>
      </c>
      <c r="P273" t="inlineStr">
        <is>
          <t/>
        </is>
      </c>
      <c r="Q273" t="inlineStr">
        <is>
          <t/>
        </is>
      </c>
      <c r="R273" t="inlineStr">
        <is>
          <t/>
        </is>
      </c>
      <c r="S273" t="inlineStr">
        <is>
          <t/>
        </is>
      </c>
      <c r="T273" t="n">
        <v>44221.0</v>
      </c>
      <c r="U273" t="n">
        <v>1.0</v>
      </c>
      <c r="V273" t="n">
        <v>0.0</v>
      </c>
    </row>
    <row r="274">
      <c r="A274" t="n">
        <v>1.05969551E8</v>
      </c>
      <c r="B274" t="inlineStr">
        <is>
          <t>17270</t>
        </is>
      </c>
      <c r="C274" t="n">
        <f>VLOOKUP(data[[#This Row],[Course ID]],courses!A:E,2,FALSE)</f>
        <v>0.0</v>
      </c>
      <c r="D274" t="n">
        <f>VLOOKUP(data[[#This Row],[Course ID]],courses!A:E,3,FALSE)</f>
        <v>0.0</v>
      </c>
      <c r="E274" t="n">
        <f>VLOOKUP(data[[#This Row],[Course ID]],courses!A:E,4,FALSE)</f>
        <v>0.0</v>
      </c>
      <c r="F274" t="n">
        <f>VLOOKUP(data[[#This Row],[Course ID]],courses!A:E,5,FALSE)</f>
        <v>0.0</v>
      </c>
      <c r="G274" t="inlineStr">
        <is>
          <t>4269667</t>
        </is>
      </c>
      <c r="H274" t="inlineStr">
        <is>
          <t>EngageAlternativeFormat</t>
        </is>
      </c>
      <c r="I274" t="n">
        <v>1.0</v>
      </c>
      <c r="J274" t="n">
        <v>0.0</v>
      </c>
      <c r="K274" t="n">
        <v>0.0</v>
      </c>
      <c r="L274" t="n">
        <v>0.0</v>
      </c>
      <c r="M274" t="n">
        <v>1.611996089E9</v>
      </c>
      <c r="N274" t="inlineStr">
        <is>
          <t>6859</t>
        </is>
      </c>
      <c r="O274" t="inlineStr">
        <is>
          <t>pdf</t>
        </is>
      </c>
      <c r="P274" t="inlineStr">
        <is>
          <t/>
        </is>
      </c>
      <c r="Q274" t="inlineStr">
        <is>
          <t/>
        </is>
      </c>
      <c r="R274" t="inlineStr">
        <is>
          <t/>
        </is>
      </c>
      <c r="S274" t="inlineStr">
        <is>
          <t/>
        </is>
      </c>
      <c r="T274" t="n">
        <v>44221.0</v>
      </c>
      <c r="U274" t="n">
        <v>1.0</v>
      </c>
      <c r="V274" t="n">
        <v>0.0</v>
      </c>
    </row>
    <row r="275">
      <c r="A275" t="n">
        <v>8.26993384E8</v>
      </c>
      <c r="B275" t="inlineStr">
        <is>
          <t>31513</t>
        </is>
      </c>
      <c r="C275" t="n">
        <f>VLOOKUP(data[[#This Row],[Course ID]],courses!A:E,2,FALSE)</f>
        <v>0.0</v>
      </c>
      <c r="D275" t="n">
        <f>VLOOKUP(data[[#This Row],[Course ID]],courses!A:E,3,FALSE)</f>
        <v>0.0</v>
      </c>
      <c r="E275" t="n">
        <f>VLOOKUP(data[[#This Row],[Course ID]],courses!A:E,4,FALSE)</f>
        <v>0.0</v>
      </c>
      <c r="F275" t="n">
        <f>VLOOKUP(data[[#This Row],[Course ID]],courses!A:E,5,FALSE)</f>
        <v>0.0</v>
      </c>
      <c r="G275" t="inlineStr">
        <is>
          <t>4243150</t>
        </is>
      </c>
      <c r="H275" t="inlineStr">
        <is>
          <t>EngageAlternativeFormat</t>
        </is>
      </c>
      <c r="I275" t="n">
        <v>1.0</v>
      </c>
      <c r="J275" t="n">
        <v>0.0</v>
      </c>
      <c r="K275" t="n">
        <v>0.0</v>
      </c>
      <c r="L275" t="n">
        <v>0.0</v>
      </c>
      <c r="M275" t="n">
        <v>1.611997314E9</v>
      </c>
      <c r="N275" t="inlineStr">
        <is>
          <t>6859</t>
        </is>
      </c>
      <c r="O275" t="inlineStr">
        <is>
          <t>pdf</t>
        </is>
      </c>
      <c r="P275" t="inlineStr">
        <is>
          <t/>
        </is>
      </c>
      <c r="Q275" t="inlineStr">
        <is>
          <t/>
        </is>
      </c>
      <c r="R275" t="inlineStr">
        <is>
          <t/>
        </is>
      </c>
      <c r="S275" t="inlineStr">
        <is>
          <t/>
        </is>
      </c>
      <c r="T275" t="n">
        <v>44221.0</v>
      </c>
      <c r="U275" t="n">
        <v>1.0</v>
      </c>
      <c r="V275" t="n">
        <v>0.0</v>
      </c>
    </row>
    <row r="276">
      <c r="A276" t="n">
        <v>1.466316285E9</v>
      </c>
      <c r="B276" t="inlineStr">
        <is>
          <t>31513</t>
        </is>
      </c>
      <c r="C276" t="n">
        <f>VLOOKUP(data[[#This Row],[Course ID]],courses!A:E,2,FALSE)</f>
        <v>0.0</v>
      </c>
      <c r="D276" t="n">
        <f>VLOOKUP(data[[#This Row],[Course ID]],courses!A:E,3,FALSE)</f>
        <v>0.0</v>
      </c>
      <c r="E276" t="n">
        <f>VLOOKUP(data[[#This Row],[Course ID]],courses!A:E,4,FALSE)</f>
        <v>0.0</v>
      </c>
      <c r="F276" t="n">
        <f>VLOOKUP(data[[#This Row],[Course ID]],courses!A:E,5,FALSE)</f>
        <v>0.0</v>
      </c>
      <c r="G276" t="inlineStr">
        <is>
          <t>4243150</t>
        </is>
      </c>
      <c r="H276" t="inlineStr">
        <is>
          <t>EngageAlternativeFormat</t>
        </is>
      </c>
      <c r="I276" t="n">
        <v>1.0</v>
      </c>
      <c r="J276" t="n">
        <v>0.0</v>
      </c>
      <c r="K276" t="n">
        <v>0.0</v>
      </c>
      <c r="L276" t="n">
        <v>0.0</v>
      </c>
      <c r="M276" t="n">
        <v>1.611997939E9</v>
      </c>
      <c r="N276" t="inlineStr">
        <is>
          <t>6859</t>
        </is>
      </c>
      <c r="O276" t="inlineStr">
        <is>
          <t>pdf</t>
        </is>
      </c>
      <c r="P276" t="inlineStr">
        <is>
          <t/>
        </is>
      </c>
      <c r="Q276" t="inlineStr">
        <is>
          <t/>
        </is>
      </c>
      <c r="R276" t="inlineStr">
        <is>
          <t/>
        </is>
      </c>
      <c r="S276" t="inlineStr">
        <is>
          <t/>
        </is>
      </c>
      <c r="T276" t="n">
        <v>44221.0</v>
      </c>
      <c r="U276" t="n">
        <v>1.0</v>
      </c>
      <c r="V276" t="n">
        <v>0.0</v>
      </c>
    </row>
    <row r="277">
      <c r="A277" t="n">
        <v>8.12699899E8</v>
      </c>
      <c r="B277" t="inlineStr">
        <is>
          <t>74</t>
        </is>
      </c>
      <c r="C277" t="n">
        <f>VLOOKUP(data[[#This Row],[Course ID]],courses!A:E,2,FALSE)</f>
        <v>0.0</v>
      </c>
      <c r="D277" t="n">
        <f>VLOOKUP(data[[#This Row],[Course ID]],courses!A:E,3,FALSE)</f>
        <v>0.0</v>
      </c>
      <c r="E277" t="n">
        <f>VLOOKUP(data[[#This Row],[Course ID]],courses!A:E,4,FALSE)</f>
        <v>0.0</v>
      </c>
      <c r="F277" t="n">
        <f>VLOOKUP(data[[#This Row],[Course ID]],courses!A:E,5,FALSE)</f>
        <v>0.0</v>
      </c>
      <c r="G277" t="inlineStr">
        <is>
          <t>2904669</t>
        </is>
      </c>
      <c r="H277" t="inlineStr">
        <is>
          <t>EngageAlternativeFormat</t>
        </is>
      </c>
      <c r="I277" t="n">
        <v>1.0</v>
      </c>
      <c r="J277" t="n">
        <v>0.0</v>
      </c>
      <c r="K277" t="n">
        <v>0.0</v>
      </c>
      <c r="L277" t="n">
        <v>0.0</v>
      </c>
      <c r="M277" t="n">
        <v>1.61200523E9</v>
      </c>
      <c r="N277" t="inlineStr">
        <is>
          <t>6859</t>
        </is>
      </c>
      <c r="O277" t="inlineStr">
        <is>
          <t>pdf</t>
        </is>
      </c>
      <c r="P277" t="inlineStr">
        <is>
          <t/>
        </is>
      </c>
      <c r="Q277" t="inlineStr">
        <is>
          <t/>
        </is>
      </c>
      <c r="R277" t="inlineStr">
        <is>
          <t/>
        </is>
      </c>
      <c r="S277" t="inlineStr">
        <is>
          <t/>
        </is>
      </c>
      <c r="T277" t="n">
        <v>44221.0</v>
      </c>
      <c r="U277" t="n">
        <v>1.0</v>
      </c>
      <c r="V277" t="n">
        <v>0.0</v>
      </c>
    </row>
    <row r="278">
      <c r="A278" t="n">
        <v>2.009027601E9</v>
      </c>
      <c r="B278" t="inlineStr">
        <is>
          <t>31513</t>
        </is>
      </c>
      <c r="C278" t="n">
        <f>VLOOKUP(data[[#This Row],[Course ID]],courses!A:E,2,FALSE)</f>
        <v>0.0</v>
      </c>
      <c r="D278" t="n">
        <f>VLOOKUP(data[[#This Row],[Course ID]],courses!A:E,3,FALSE)</f>
        <v>0.0</v>
      </c>
      <c r="E278" t="n">
        <f>VLOOKUP(data[[#This Row],[Course ID]],courses!A:E,4,FALSE)</f>
        <v>0.0</v>
      </c>
      <c r="F278" t="n">
        <f>VLOOKUP(data[[#This Row],[Course ID]],courses!A:E,5,FALSE)</f>
        <v>0.0</v>
      </c>
      <c r="G278" t="inlineStr">
        <is>
          <t>4243150</t>
        </is>
      </c>
      <c r="H278" t="inlineStr">
        <is>
          <t>EngageAlternativeFormat</t>
        </is>
      </c>
      <c r="I278" t="n">
        <v>1.0</v>
      </c>
      <c r="J278" t="n">
        <v>0.0</v>
      </c>
      <c r="K278" t="n">
        <v>0.0</v>
      </c>
      <c r="L278" t="n">
        <v>0.0</v>
      </c>
      <c r="M278" t="n">
        <v>1.612010397E9</v>
      </c>
      <c r="N278" t="inlineStr">
        <is>
          <t>6859</t>
        </is>
      </c>
      <c r="O278" t="inlineStr">
        <is>
          <t>pdf</t>
        </is>
      </c>
      <c r="P278" t="inlineStr">
        <is>
          <t/>
        </is>
      </c>
      <c r="Q278" t="inlineStr">
        <is>
          <t/>
        </is>
      </c>
      <c r="R278" t="inlineStr">
        <is>
          <t/>
        </is>
      </c>
      <c r="S278" t="inlineStr">
        <is>
          <t/>
        </is>
      </c>
      <c r="T278" t="n">
        <v>44221.0</v>
      </c>
      <c r="U278" t="n">
        <v>1.0</v>
      </c>
      <c r="V278" t="n">
        <v>0.0</v>
      </c>
    </row>
    <row r="279">
      <c r="A279" t="n">
        <v>2.138121265E9</v>
      </c>
      <c r="B279" t="inlineStr">
        <is>
          <t>31513</t>
        </is>
      </c>
      <c r="C279" t="n">
        <f>VLOOKUP(data[[#This Row],[Course ID]],courses!A:E,2,FALSE)</f>
        <v>0.0</v>
      </c>
      <c r="D279" t="n">
        <f>VLOOKUP(data[[#This Row],[Course ID]],courses!A:E,3,FALSE)</f>
        <v>0.0</v>
      </c>
      <c r="E279" t="n">
        <f>VLOOKUP(data[[#This Row],[Course ID]],courses!A:E,4,FALSE)</f>
        <v>0.0</v>
      </c>
      <c r="F279" t="n">
        <f>VLOOKUP(data[[#This Row],[Course ID]],courses!A:E,5,FALSE)</f>
        <v>0.0</v>
      </c>
      <c r="G279" t="inlineStr">
        <is>
          <t>4243150</t>
        </is>
      </c>
      <c r="H279" t="inlineStr">
        <is>
          <t>EngageAlternativeFormat</t>
        </is>
      </c>
      <c r="I279" t="n">
        <v>1.0</v>
      </c>
      <c r="J279" t="n">
        <v>0.0</v>
      </c>
      <c r="K279" t="n">
        <v>0.0</v>
      </c>
      <c r="L279" t="n">
        <v>0.0</v>
      </c>
      <c r="M279" t="n">
        <v>1.612010399E9</v>
      </c>
      <c r="N279" t="inlineStr">
        <is>
          <t>6859</t>
        </is>
      </c>
      <c r="O279" t="inlineStr">
        <is>
          <t>pdf</t>
        </is>
      </c>
      <c r="P279" t="inlineStr">
        <is>
          <t/>
        </is>
      </c>
      <c r="Q279" t="inlineStr">
        <is>
          <t/>
        </is>
      </c>
      <c r="R279" t="inlineStr">
        <is>
          <t/>
        </is>
      </c>
      <c r="S279" t="inlineStr">
        <is>
          <t/>
        </is>
      </c>
      <c r="T279" t="n">
        <v>44221.0</v>
      </c>
      <c r="U279" t="n">
        <v>1.0</v>
      </c>
      <c r="V279" t="n">
        <v>0.0</v>
      </c>
    </row>
    <row r="280">
      <c r="A280" t="n">
        <v>-1.308781817E9</v>
      </c>
      <c r="B280" t="inlineStr">
        <is>
          <t>17270</t>
        </is>
      </c>
      <c r="C280" t="n">
        <f>VLOOKUP(data[[#This Row],[Course ID]],courses!A:E,2,FALSE)</f>
        <v>0.0</v>
      </c>
      <c r="D280" t="n">
        <f>VLOOKUP(data[[#This Row],[Course ID]],courses!A:E,3,FALSE)</f>
        <v>0.0</v>
      </c>
      <c r="E280" t="n">
        <f>VLOOKUP(data[[#This Row],[Course ID]],courses!A:E,4,FALSE)</f>
        <v>0.0</v>
      </c>
      <c r="F280" t="n">
        <f>VLOOKUP(data[[#This Row],[Course ID]],courses!A:E,5,FALSE)</f>
        <v>0.0</v>
      </c>
      <c r="G280" t="inlineStr">
        <is>
          <t>4269667</t>
        </is>
      </c>
      <c r="H280" t="inlineStr">
        <is>
          <t>EngageAlternativeFormat</t>
        </is>
      </c>
      <c r="I280" t="n">
        <v>1.0</v>
      </c>
      <c r="J280" t="n">
        <v>0.0</v>
      </c>
      <c r="K280" t="n">
        <v>0.0</v>
      </c>
      <c r="L280" t="n">
        <v>0.0</v>
      </c>
      <c r="M280" t="n">
        <v>1.612015404E9</v>
      </c>
      <c r="N280" t="inlineStr">
        <is>
          <t>6859</t>
        </is>
      </c>
      <c r="O280" t="inlineStr">
        <is>
          <t>pdf</t>
        </is>
      </c>
      <c r="P280" t="inlineStr">
        <is>
          <t/>
        </is>
      </c>
      <c r="Q280" t="inlineStr">
        <is>
          <t/>
        </is>
      </c>
      <c r="R280" t="inlineStr">
        <is>
          <t/>
        </is>
      </c>
      <c r="S280" t="inlineStr">
        <is>
          <t/>
        </is>
      </c>
      <c r="T280" t="n">
        <v>44221.0</v>
      </c>
      <c r="U280" t="n">
        <v>1.0</v>
      </c>
      <c r="V280" t="n">
        <v>0.0</v>
      </c>
    </row>
    <row r="281">
      <c r="A281" t="n">
        <v>1.848590664E9</v>
      </c>
      <c r="B281" t="inlineStr">
        <is>
          <t>49</t>
        </is>
      </c>
      <c r="C281" t="n">
        <f>VLOOKUP(data[[#This Row],[Course ID]],courses!A:E,2,FALSE)</f>
        <v>0.0</v>
      </c>
      <c r="D281" t="n">
        <f>VLOOKUP(data[[#This Row],[Course ID]],courses!A:E,3,FALSE)</f>
        <v>0.0</v>
      </c>
      <c r="E281" t="n">
        <f>VLOOKUP(data[[#This Row],[Course ID]],courses!A:E,4,FALSE)</f>
        <v>0.0</v>
      </c>
      <c r="F281" t="n">
        <f>VLOOKUP(data[[#This Row],[Course ID]],courses!A:E,5,FALSE)</f>
        <v>0.0</v>
      </c>
      <c r="G281" t="inlineStr">
        <is>
          <t>2041231</t>
        </is>
      </c>
      <c r="H281" t="inlineStr">
        <is>
          <t>EngageAlternativeFormat</t>
        </is>
      </c>
      <c r="I281" t="n">
        <v>1.0</v>
      </c>
      <c r="J281" t="n">
        <v>0.0</v>
      </c>
      <c r="K281" t="n">
        <v>0.0</v>
      </c>
      <c r="L281" t="n">
        <v>0.0</v>
      </c>
      <c r="M281" t="n">
        <v>1.612043017E9</v>
      </c>
      <c r="N281" t="inlineStr">
        <is>
          <t>6859</t>
        </is>
      </c>
      <c r="O281" t="inlineStr">
        <is>
          <t>pdf</t>
        </is>
      </c>
      <c r="P281" t="inlineStr">
        <is>
          <t/>
        </is>
      </c>
      <c r="Q281" t="inlineStr">
        <is>
          <t/>
        </is>
      </c>
      <c r="R281" t="inlineStr">
        <is>
          <t/>
        </is>
      </c>
      <c r="S281" t="inlineStr">
        <is>
          <t/>
        </is>
      </c>
      <c r="T281" t="n">
        <v>44221.0</v>
      </c>
      <c r="U281" t="n">
        <v>1.0</v>
      </c>
      <c r="V281" t="n">
        <v>0.0</v>
      </c>
    </row>
    <row r="282">
      <c r="A282" t="n">
        <v>1.700727744E9</v>
      </c>
      <c r="B282" t="inlineStr">
        <is>
          <t>17270</t>
        </is>
      </c>
      <c r="C282" t="n">
        <f>VLOOKUP(data[[#This Row],[Course ID]],courses!A:E,2,FALSE)</f>
        <v>0.0</v>
      </c>
      <c r="D282" t="n">
        <f>VLOOKUP(data[[#This Row],[Course ID]],courses!A:E,3,FALSE)</f>
        <v>0.0</v>
      </c>
      <c r="E282" t="n">
        <f>VLOOKUP(data[[#This Row],[Course ID]],courses!A:E,4,FALSE)</f>
        <v>0.0</v>
      </c>
      <c r="F282" t="n">
        <f>VLOOKUP(data[[#This Row],[Course ID]],courses!A:E,5,FALSE)</f>
        <v>0.0</v>
      </c>
      <c r="G282" t="inlineStr">
        <is>
          <t>4216182</t>
        </is>
      </c>
      <c r="H282" t="inlineStr">
        <is>
          <t>EngageAlternativeFormat</t>
        </is>
      </c>
      <c r="I282" t="n">
        <v>1.0</v>
      </c>
      <c r="J282" t="n">
        <v>0.0</v>
      </c>
      <c r="K282" t="n">
        <v>0.0</v>
      </c>
      <c r="L282" t="n">
        <v>0.0</v>
      </c>
      <c r="M282" t="n">
        <v>1.610260218E9</v>
      </c>
      <c r="N282" t="inlineStr">
        <is>
          <t>6859</t>
        </is>
      </c>
      <c r="O282" t="inlineStr">
        <is>
          <t>pdf</t>
        </is>
      </c>
      <c r="P282" t="inlineStr">
        <is>
          <t/>
        </is>
      </c>
      <c r="Q282" t="inlineStr">
        <is>
          <t/>
        </is>
      </c>
      <c r="R282" t="inlineStr">
        <is>
          <t/>
        </is>
      </c>
      <c r="S282" t="inlineStr">
        <is>
          <t/>
        </is>
      </c>
      <c r="T282" t="n">
        <v>44200.0</v>
      </c>
      <c r="U282" t="n">
        <v>1.0</v>
      </c>
      <c r="V282" t="n">
        <v>0.0</v>
      </c>
    </row>
    <row r="283">
      <c r="A283" t="n">
        <v>1.203782533E9</v>
      </c>
      <c r="B283" t="inlineStr">
        <is>
          <t>17270</t>
        </is>
      </c>
      <c r="C283" t="n">
        <f>VLOOKUP(data[[#This Row],[Course ID]],courses!A:E,2,FALSE)</f>
        <v>0.0</v>
      </c>
      <c r="D283" t="n">
        <f>VLOOKUP(data[[#This Row],[Course ID]],courses!A:E,3,FALSE)</f>
        <v>0.0</v>
      </c>
      <c r="E283" t="n">
        <f>VLOOKUP(data[[#This Row],[Course ID]],courses!A:E,4,FALSE)</f>
        <v>0.0</v>
      </c>
      <c r="F283" t="n">
        <f>VLOOKUP(data[[#This Row],[Course ID]],courses!A:E,5,FALSE)</f>
        <v>0.0</v>
      </c>
      <c r="G283" t="inlineStr">
        <is>
          <t>4216182</t>
        </is>
      </c>
      <c r="H283" t="inlineStr">
        <is>
          <t>EngageAlternativeFormat</t>
        </is>
      </c>
      <c r="I283" t="n">
        <v>1.0</v>
      </c>
      <c r="J283" t="n">
        <v>0.0</v>
      </c>
      <c r="K283" t="n">
        <v>0.0</v>
      </c>
      <c r="L283" t="n">
        <v>0.0</v>
      </c>
      <c r="M283" t="n">
        <v>1.610260222E9</v>
      </c>
      <c r="N283" t="inlineStr">
        <is>
          <t>6859</t>
        </is>
      </c>
      <c r="O283" t="inlineStr">
        <is>
          <t>pdf</t>
        </is>
      </c>
      <c r="P283" t="inlineStr">
        <is>
          <t/>
        </is>
      </c>
      <c r="Q283" t="inlineStr">
        <is>
          <t/>
        </is>
      </c>
      <c r="R283" t="inlineStr">
        <is>
          <t/>
        </is>
      </c>
      <c r="S283" t="inlineStr">
        <is>
          <t/>
        </is>
      </c>
      <c r="T283" t="n">
        <v>44200.0</v>
      </c>
      <c r="U283" t="n">
        <v>1.0</v>
      </c>
      <c r="V283" t="n">
        <v>0.0</v>
      </c>
    </row>
    <row r="284">
      <c r="A284" t="n">
        <v>1.203782533E9</v>
      </c>
      <c r="B284" t="inlineStr">
        <is>
          <t>17270</t>
        </is>
      </c>
      <c r="C284" t="n">
        <f>VLOOKUP(data[[#This Row],[Course ID]],courses!A:E,2,FALSE)</f>
        <v>0.0</v>
      </c>
      <c r="D284" t="n">
        <f>VLOOKUP(data[[#This Row],[Course ID]],courses!A:E,3,FALSE)</f>
        <v>0.0</v>
      </c>
      <c r="E284" t="n">
        <f>VLOOKUP(data[[#This Row],[Course ID]],courses!A:E,4,FALSE)</f>
        <v>0.0</v>
      </c>
      <c r="F284" t="n">
        <f>VLOOKUP(data[[#This Row],[Course ID]],courses!A:E,5,FALSE)</f>
        <v>0.0</v>
      </c>
      <c r="G284" t="inlineStr">
        <is>
          <t>4216182</t>
        </is>
      </c>
      <c r="H284" t="inlineStr">
        <is>
          <t>EngageAlternativeFormat</t>
        </is>
      </c>
      <c r="I284" t="n">
        <v>1.0</v>
      </c>
      <c r="J284" t="n">
        <v>0.0</v>
      </c>
      <c r="K284" t="n">
        <v>0.0</v>
      </c>
      <c r="L284" t="n">
        <v>0.0</v>
      </c>
      <c r="M284" t="n">
        <v>1.610260222E9</v>
      </c>
      <c r="N284" t="inlineStr">
        <is>
          <t>6859</t>
        </is>
      </c>
      <c r="O284" t="inlineStr">
        <is>
          <t>pdf</t>
        </is>
      </c>
      <c r="P284" t="inlineStr">
        <is>
          <t/>
        </is>
      </c>
      <c r="Q284" t="inlineStr">
        <is>
          <t/>
        </is>
      </c>
      <c r="R284" t="inlineStr">
        <is>
          <t/>
        </is>
      </c>
      <c r="S284" t="inlineStr">
        <is>
          <t/>
        </is>
      </c>
      <c r="T284" t="n">
        <v>44200.0</v>
      </c>
      <c r="U284" t="n">
        <v>1.0</v>
      </c>
      <c r="V284" t="n">
        <v>0.0</v>
      </c>
    </row>
    <row r="285">
      <c r="A285" t="n">
        <v>1.021002675E9</v>
      </c>
      <c r="B285" t="inlineStr">
        <is>
          <t>17270</t>
        </is>
      </c>
      <c r="C285" t="n">
        <f>VLOOKUP(data[[#This Row],[Course ID]],courses!A:E,2,FALSE)</f>
        <v>0.0</v>
      </c>
      <c r="D285" t="n">
        <f>VLOOKUP(data[[#This Row],[Course ID]],courses!A:E,3,FALSE)</f>
        <v>0.0</v>
      </c>
      <c r="E285" t="n">
        <f>VLOOKUP(data[[#This Row],[Course ID]],courses!A:E,4,FALSE)</f>
        <v>0.0</v>
      </c>
      <c r="F285" t="n">
        <f>VLOOKUP(data[[#This Row],[Course ID]],courses!A:E,5,FALSE)</f>
        <v>0.0</v>
      </c>
      <c r="G285" t="inlineStr">
        <is>
          <t>4216182</t>
        </is>
      </c>
      <c r="H285" t="inlineStr">
        <is>
          <t>EngageAlternativeFormat</t>
        </is>
      </c>
      <c r="I285" t="n">
        <v>1.0</v>
      </c>
      <c r="J285" t="n">
        <v>0.0</v>
      </c>
      <c r="K285" t="n">
        <v>0.0</v>
      </c>
      <c r="L285" t="n">
        <v>0.0</v>
      </c>
      <c r="M285" t="n">
        <v>1.610260225E9</v>
      </c>
      <c r="N285" t="inlineStr">
        <is>
          <t>6859</t>
        </is>
      </c>
      <c r="O285" t="inlineStr">
        <is>
          <t>pdf</t>
        </is>
      </c>
      <c r="P285" t="inlineStr">
        <is>
          <t/>
        </is>
      </c>
      <c r="Q285" t="inlineStr">
        <is>
          <t/>
        </is>
      </c>
      <c r="R285" t="inlineStr">
        <is>
          <t/>
        </is>
      </c>
      <c r="S285" t="inlineStr">
        <is>
          <t/>
        </is>
      </c>
      <c r="T285" t="n">
        <v>44200.0</v>
      </c>
      <c r="U285" t="n">
        <v>1.0</v>
      </c>
      <c r="V285" t="n">
        <v>0.0</v>
      </c>
    </row>
    <row r="286">
      <c r="A286" t="n">
        <v>-7.06752957E8</v>
      </c>
      <c r="B286" t="inlineStr">
        <is>
          <t>17270</t>
        </is>
      </c>
      <c r="C286" t="n">
        <f>VLOOKUP(data[[#This Row],[Course ID]],courses!A:E,2,FALSE)</f>
        <v>0.0</v>
      </c>
      <c r="D286" t="n">
        <f>VLOOKUP(data[[#This Row],[Course ID]],courses!A:E,3,FALSE)</f>
        <v>0.0</v>
      </c>
      <c r="E286" t="n">
        <f>VLOOKUP(data[[#This Row],[Course ID]],courses!A:E,4,FALSE)</f>
        <v>0.0</v>
      </c>
      <c r="F286" t="n">
        <f>VLOOKUP(data[[#This Row],[Course ID]],courses!A:E,5,FALSE)</f>
        <v>0.0</v>
      </c>
      <c r="G286" t="inlineStr">
        <is>
          <t>4216182</t>
        </is>
      </c>
      <c r="H286" t="inlineStr">
        <is>
          <t>EngageAlternativeFormat</t>
        </is>
      </c>
      <c r="I286" t="n">
        <v>1.0</v>
      </c>
      <c r="J286" t="n">
        <v>0.0</v>
      </c>
      <c r="K286" t="n">
        <v>0.0</v>
      </c>
      <c r="L286" t="n">
        <v>0.0</v>
      </c>
      <c r="M286" t="n">
        <v>1.610260226E9</v>
      </c>
      <c r="N286" t="inlineStr">
        <is>
          <t>6859</t>
        </is>
      </c>
      <c r="O286" t="inlineStr">
        <is>
          <t>pdf</t>
        </is>
      </c>
      <c r="P286" t="inlineStr">
        <is>
          <t/>
        </is>
      </c>
      <c r="Q286" t="inlineStr">
        <is>
          <t/>
        </is>
      </c>
      <c r="R286" t="inlineStr">
        <is>
          <t/>
        </is>
      </c>
      <c r="S286" t="inlineStr">
        <is>
          <t/>
        </is>
      </c>
      <c r="T286" t="n">
        <v>44200.0</v>
      </c>
      <c r="U286" t="n">
        <v>1.0</v>
      </c>
      <c r="V286" t="n">
        <v>0.0</v>
      </c>
    </row>
    <row r="287">
      <c r="A287" t="n">
        <v>-1.963582941E9</v>
      </c>
      <c r="B287" t="inlineStr">
        <is>
          <t>17270</t>
        </is>
      </c>
      <c r="C287" t="n">
        <f>VLOOKUP(data[[#This Row],[Course ID]],courses!A:E,2,FALSE)</f>
        <v>0.0</v>
      </c>
      <c r="D287" t="n">
        <f>VLOOKUP(data[[#This Row],[Course ID]],courses!A:E,3,FALSE)</f>
        <v>0.0</v>
      </c>
      <c r="E287" t="n">
        <f>VLOOKUP(data[[#This Row],[Course ID]],courses!A:E,4,FALSE)</f>
        <v>0.0</v>
      </c>
      <c r="F287" t="n">
        <f>VLOOKUP(data[[#This Row],[Course ID]],courses!A:E,5,FALSE)</f>
        <v>0.0</v>
      </c>
      <c r="G287" t="inlineStr">
        <is>
          <t>4216182</t>
        </is>
      </c>
      <c r="H287" t="inlineStr">
        <is>
          <t>EngageAlternativeFormat</t>
        </is>
      </c>
      <c r="I287" t="n">
        <v>1.0</v>
      </c>
      <c r="J287" t="n">
        <v>0.0</v>
      </c>
      <c r="K287" t="n">
        <v>0.0</v>
      </c>
      <c r="L287" t="n">
        <v>0.0</v>
      </c>
      <c r="M287" t="n">
        <v>1.610260237E9</v>
      </c>
      <c r="N287" t="inlineStr">
        <is>
          <t>6859</t>
        </is>
      </c>
      <c r="O287" t="inlineStr">
        <is>
          <t>pdf</t>
        </is>
      </c>
      <c r="P287" t="inlineStr">
        <is>
          <t/>
        </is>
      </c>
      <c r="Q287" t="inlineStr">
        <is>
          <t/>
        </is>
      </c>
      <c r="R287" t="inlineStr">
        <is>
          <t/>
        </is>
      </c>
      <c r="S287" t="inlineStr">
        <is>
          <t/>
        </is>
      </c>
      <c r="T287" t="n">
        <v>44200.0</v>
      </c>
      <c r="U287" t="n">
        <v>1.0</v>
      </c>
      <c r="V287" t="n">
        <v>0.0</v>
      </c>
    </row>
    <row r="288">
      <c r="A288" t="n">
        <v>2.104969265E9</v>
      </c>
      <c r="B288" t="inlineStr">
        <is>
          <t>17270</t>
        </is>
      </c>
      <c r="C288" t="n">
        <f>VLOOKUP(data[[#This Row],[Course ID]],courses!A:E,2,FALSE)</f>
        <v>0.0</v>
      </c>
      <c r="D288" t="n">
        <f>VLOOKUP(data[[#This Row],[Course ID]],courses!A:E,3,FALSE)</f>
        <v>0.0</v>
      </c>
      <c r="E288" t="n">
        <f>VLOOKUP(data[[#This Row],[Course ID]],courses!A:E,4,FALSE)</f>
        <v>0.0</v>
      </c>
      <c r="F288" t="n">
        <f>VLOOKUP(data[[#This Row],[Course ID]],courses!A:E,5,FALSE)</f>
        <v>0.0</v>
      </c>
      <c r="G288" t="inlineStr">
        <is>
          <t>4216182</t>
        </is>
      </c>
      <c r="H288" t="inlineStr">
        <is>
          <t>EngageAlternativeFormat</t>
        </is>
      </c>
      <c r="I288" t="n">
        <v>1.0</v>
      </c>
      <c r="J288" t="n">
        <v>0.0</v>
      </c>
      <c r="K288" t="n">
        <v>0.0</v>
      </c>
      <c r="L288" t="n">
        <v>0.0</v>
      </c>
      <c r="M288" t="n">
        <v>1.610260291E9</v>
      </c>
      <c r="N288" t="inlineStr">
        <is>
          <t>6859</t>
        </is>
      </c>
      <c r="O288" t="inlineStr">
        <is>
          <t>pdf</t>
        </is>
      </c>
      <c r="P288" t="inlineStr">
        <is>
          <t/>
        </is>
      </c>
      <c r="Q288" t="inlineStr">
        <is>
          <t/>
        </is>
      </c>
      <c r="R288" t="inlineStr">
        <is>
          <t/>
        </is>
      </c>
      <c r="S288" t="inlineStr">
        <is>
          <t/>
        </is>
      </c>
      <c r="T288" t="n">
        <v>44200.0</v>
      </c>
      <c r="U288" t="n">
        <v>1.0</v>
      </c>
      <c r="V288" t="n">
        <v>0.0</v>
      </c>
    </row>
    <row r="289">
      <c r="A289" t="n">
        <v>-1.837735346E9</v>
      </c>
      <c r="B289" t="inlineStr">
        <is>
          <t>74</t>
        </is>
      </c>
      <c r="C289" t="n">
        <f>VLOOKUP(data[[#This Row],[Course ID]],courses!A:E,2,FALSE)</f>
        <v>0.0</v>
      </c>
      <c r="D289" t="n">
        <f>VLOOKUP(data[[#This Row],[Course ID]],courses!A:E,3,FALSE)</f>
        <v>0.0</v>
      </c>
      <c r="E289" t="n">
        <f>VLOOKUP(data[[#This Row],[Course ID]],courses!A:E,4,FALSE)</f>
        <v>0.0</v>
      </c>
      <c r="F289" t="n">
        <f>VLOOKUP(data[[#This Row],[Course ID]],courses!A:E,5,FALSE)</f>
        <v>0.0</v>
      </c>
      <c r="G289" t="inlineStr">
        <is>
          <t>2179128</t>
        </is>
      </c>
      <c r="H289" t="inlineStr">
        <is>
          <t>EngageAlternativeFormat</t>
        </is>
      </c>
      <c r="I289" t="n">
        <v>1.0</v>
      </c>
      <c r="J289" t="n">
        <v>0.0</v>
      </c>
      <c r="K289" t="n">
        <v>0.0</v>
      </c>
      <c r="L289" t="n">
        <v>0.0</v>
      </c>
      <c r="M289" t="n">
        <v>1.610268241E9</v>
      </c>
      <c r="N289" t="inlineStr">
        <is>
          <t>6859</t>
        </is>
      </c>
      <c r="O289" t="inlineStr">
        <is>
          <t>pdf</t>
        </is>
      </c>
      <c r="P289" t="inlineStr">
        <is>
          <t/>
        </is>
      </c>
      <c r="Q289" t="inlineStr">
        <is>
          <t/>
        </is>
      </c>
      <c r="R289" t="inlineStr">
        <is>
          <t/>
        </is>
      </c>
      <c r="S289" t="inlineStr">
        <is>
          <t/>
        </is>
      </c>
      <c r="T289" t="n">
        <v>44200.0</v>
      </c>
      <c r="U289" t="n">
        <v>1.0</v>
      </c>
      <c r="V289" t="n">
        <v>0.0</v>
      </c>
    </row>
    <row r="290">
      <c r="A290" t="n">
        <v>1.207410627E9</v>
      </c>
      <c r="B290" t="inlineStr">
        <is>
          <t>17270</t>
        </is>
      </c>
      <c r="C290" t="n">
        <f>VLOOKUP(data[[#This Row],[Course ID]],courses!A:E,2,FALSE)</f>
        <v>0.0</v>
      </c>
      <c r="D290" t="n">
        <f>VLOOKUP(data[[#This Row],[Course ID]],courses!A:E,3,FALSE)</f>
        <v>0.0</v>
      </c>
      <c r="E290" t="n">
        <f>VLOOKUP(data[[#This Row],[Course ID]],courses!A:E,4,FALSE)</f>
        <v>0.0</v>
      </c>
      <c r="F290" t="n">
        <f>VLOOKUP(data[[#This Row],[Course ID]],courses!A:E,5,FALSE)</f>
        <v>0.0</v>
      </c>
      <c r="G290" t="inlineStr">
        <is>
          <t>4269667</t>
        </is>
      </c>
      <c r="H290" t="inlineStr">
        <is>
          <t>EngageAlternativeFormat</t>
        </is>
      </c>
      <c r="I290" t="n">
        <v>1.0</v>
      </c>
      <c r="J290" t="n">
        <v>0.0</v>
      </c>
      <c r="K290" t="n">
        <v>0.0</v>
      </c>
      <c r="L290" t="n">
        <v>0.0</v>
      </c>
      <c r="M290" t="n">
        <v>1.610268556E9</v>
      </c>
      <c r="N290" t="inlineStr">
        <is>
          <t>6859</t>
        </is>
      </c>
      <c r="O290" t="inlineStr">
        <is>
          <t>pdf</t>
        </is>
      </c>
      <c r="P290" t="inlineStr">
        <is>
          <t/>
        </is>
      </c>
      <c r="Q290" t="inlineStr">
        <is>
          <t/>
        </is>
      </c>
      <c r="R290" t="inlineStr">
        <is>
          <t/>
        </is>
      </c>
      <c r="S290" t="inlineStr">
        <is>
          <t/>
        </is>
      </c>
      <c r="T290" t="n">
        <v>44200.0</v>
      </c>
      <c r="U290" t="n">
        <v>1.0</v>
      </c>
      <c r="V290" t="n">
        <v>0.0</v>
      </c>
    </row>
    <row r="291">
      <c r="A291" t="n">
        <v>-1.751719166E9</v>
      </c>
      <c r="B291" t="inlineStr">
        <is>
          <t>31513</t>
        </is>
      </c>
      <c r="C291" t="n">
        <f>VLOOKUP(data[[#This Row],[Course ID]],courses!A:E,2,FALSE)</f>
        <v>0.0</v>
      </c>
      <c r="D291" t="n">
        <f>VLOOKUP(data[[#This Row],[Course ID]],courses!A:E,3,FALSE)</f>
        <v>0.0</v>
      </c>
      <c r="E291" t="n">
        <f>VLOOKUP(data[[#This Row],[Course ID]],courses!A:E,4,FALSE)</f>
        <v>0.0</v>
      </c>
      <c r="F291" t="n">
        <f>VLOOKUP(data[[#This Row],[Course ID]],courses!A:E,5,FALSE)</f>
        <v>0.0</v>
      </c>
      <c r="G291" t="inlineStr">
        <is>
          <t>4243150</t>
        </is>
      </c>
      <c r="H291" t="inlineStr">
        <is>
          <t>EngageAlternativeFormat</t>
        </is>
      </c>
      <c r="I291" t="n">
        <v>1.0</v>
      </c>
      <c r="J291" t="n">
        <v>0.0</v>
      </c>
      <c r="K291" t="n">
        <v>0.0</v>
      </c>
      <c r="L291" t="n">
        <v>0.0</v>
      </c>
      <c r="M291" t="n">
        <v>1.610269345E9</v>
      </c>
      <c r="N291" t="inlineStr">
        <is>
          <t>6859</t>
        </is>
      </c>
      <c r="O291" t="inlineStr">
        <is>
          <t>pdf</t>
        </is>
      </c>
      <c r="P291" t="inlineStr">
        <is>
          <t/>
        </is>
      </c>
      <c r="Q291" t="inlineStr">
        <is>
          <t/>
        </is>
      </c>
      <c r="R291" t="inlineStr">
        <is>
          <t/>
        </is>
      </c>
      <c r="S291" t="inlineStr">
        <is>
          <t/>
        </is>
      </c>
      <c r="T291" t="n">
        <v>44200.0</v>
      </c>
      <c r="U291" t="n">
        <v>1.0</v>
      </c>
      <c r="V291" t="n">
        <v>0.0</v>
      </c>
    </row>
    <row r="292">
      <c r="A292" t="n">
        <v>-1.535691622E9</v>
      </c>
      <c r="B292" t="inlineStr">
        <is>
          <t>74</t>
        </is>
      </c>
      <c r="C292" t="n">
        <f>VLOOKUP(data[[#This Row],[Course ID]],courses!A:E,2,FALSE)</f>
        <v>0.0</v>
      </c>
      <c r="D292" t="n">
        <f>VLOOKUP(data[[#This Row],[Course ID]],courses!A:E,3,FALSE)</f>
        <v>0.0</v>
      </c>
      <c r="E292" t="n">
        <f>VLOOKUP(data[[#This Row],[Course ID]],courses!A:E,4,FALSE)</f>
        <v>0.0</v>
      </c>
      <c r="F292" t="n">
        <f>VLOOKUP(data[[#This Row],[Course ID]],courses!A:E,5,FALSE)</f>
        <v>0.0</v>
      </c>
      <c r="G292" t="inlineStr">
        <is>
          <t>2179128</t>
        </is>
      </c>
      <c r="H292" t="inlineStr">
        <is>
          <t>EngageAlternativeFormat</t>
        </is>
      </c>
      <c r="I292" t="n">
        <v>1.0</v>
      </c>
      <c r="J292" t="n">
        <v>0.0</v>
      </c>
      <c r="K292" t="n">
        <v>0.0</v>
      </c>
      <c r="L292" t="n">
        <v>0.0</v>
      </c>
      <c r="M292" t="n">
        <v>1.610269839E9</v>
      </c>
      <c r="N292" t="inlineStr">
        <is>
          <t>6859</t>
        </is>
      </c>
      <c r="O292" t="inlineStr">
        <is>
          <t>pdf</t>
        </is>
      </c>
      <c r="P292" t="inlineStr">
        <is>
          <t/>
        </is>
      </c>
      <c r="Q292" t="inlineStr">
        <is>
          <t/>
        </is>
      </c>
      <c r="R292" t="inlineStr">
        <is>
          <t/>
        </is>
      </c>
      <c r="S292" t="inlineStr">
        <is>
          <t/>
        </is>
      </c>
      <c r="T292" t="n">
        <v>44200.0</v>
      </c>
      <c r="U292" t="n">
        <v>1.0</v>
      </c>
      <c r="V292" t="n">
        <v>0.0</v>
      </c>
    </row>
    <row r="293">
      <c r="A293" t="n">
        <v>-8.59847466E8</v>
      </c>
      <c r="B293" t="inlineStr">
        <is>
          <t>31513</t>
        </is>
      </c>
      <c r="C293" t="n">
        <f>VLOOKUP(data[[#This Row],[Course ID]],courses!A:E,2,FALSE)</f>
        <v>0.0</v>
      </c>
      <c r="D293" t="n">
        <f>VLOOKUP(data[[#This Row],[Course ID]],courses!A:E,3,FALSE)</f>
        <v>0.0</v>
      </c>
      <c r="E293" t="n">
        <f>VLOOKUP(data[[#This Row],[Course ID]],courses!A:E,4,FALSE)</f>
        <v>0.0</v>
      </c>
      <c r="F293" t="n">
        <f>VLOOKUP(data[[#This Row],[Course ID]],courses!A:E,5,FALSE)</f>
        <v>0.0</v>
      </c>
      <c r="G293" t="inlineStr">
        <is>
          <t>4243150</t>
        </is>
      </c>
      <c r="H293" t="inlineStr">
        <is>
          <t>EngageAlternativeFormat</t>
        </is>
      </c>
      <c r="I293" t="n">
        <v>1.0</v>
      </c>
      <c r="J293" t="n">
        <v>0.0</v>
      </c>
      <c r="K293" t="n">
        <v>0.0</v>
      </c>
      <c r="L293" t="n">
        <v>0.0</v>
      </c>
      <c r="M293" t="n">
        <v>1.610272225E9</v>
      </c>
      <c r="N293" t="inlineStr">
        <is>
          <t>6859</t>
        </is>
      </c>
      <c r="O293" t="inlineStr">
        <is>
          <t>pdf</t>
        </is>
      </c>
      <c r="P293" t="inlineStr">
        <is>
          <t/>
        </is>
      </c>
      <c r="Q293" t="inlineStr">
        <is>
          <t/>
        </is>
      </c>
      <c r="R293" t="inlineStr">
        <is>
          <t/>
        </is>
      </c>
      <c r="S293" t="inlineStr">
        <is>
          <t/>
        </is>
      </c>
      <c r="T293" t="n">
        <v>44200.0</v>
      </c>
      <c r="U293" t="n">
        <v>1.0</v>
      </c>
      <c r="V293" t="n">
        <v>0.0</v>
      </c>
    </row>
    <row r="294">
      <c r="A294" t="n">
        <v>4.46723447E8</v>
      </c>
      <c r="B294" t="inlineStr">
        <is>
          <t>61</t>
        </is>
      </c>
      <c r="C294" t="n">
        <f>VLOOKUP(data[[#This Row],[Course ID]],courses!A:E,2,FALSE)</f>
        <v>0.0</v>
      </c>
      <c r="D294" t="n">
        <f>VLOOKUP(data[[#This Row],[Course ID]],courses!A:E,3,FALSE)</f>
        <v>0.0</v>
      </c>
      <c r="E294" t="n">
        <f>VLOOKUP(data[[#This Row],[Course ID]],courses!A:E,4,FALSE)</f>
        <v>0.0</v>
      </c>
      <c r="F294" t="n">
        <f>VLOOKUP(data[[#This Row],[Course ID]],courses!A:E,5,FALSE)</f>
        <v>0.0</v>
      </c>
      <c r="G294" t="inlineStr">
        <is>
          <t>4270429</t>
        </is>
      </c>
      <c r="H294" t="inlineStr">
        <is>
          <t>EngageAlternativeFormat</t>
        </is>
      </c>
      <c r="I294" t="n">
        <v>1.0</v>
      </c>
      <c r="J294" t="n">
        <v>0.0</v>
      </c>
      <c r="K294" t="n">
        <v>0.0</v>
      </c>
      <c r="L294" t="n">
        <v>0.0</v>
      </c>
      <c r="M294" t="n">
        <v>1.61027425E9</v>
      </c>
      <c r="N294" t="inlineStr">
        <is>
          <t>6859</t>
        </is>
      </c>
      <c r="O294" t="inlineStr">
        <is>
          <t>pdf</t>
        </is>
      </c>
      <c r="P294" t="inlineStr">
        <is>
          <t/>
        </is>
      </c>
      <c r="Q294" t="inlineStr">
        <is>
          <t/>
        </is>
      </c>
      <c r="R294" t="inlineStr">
        <is>
          <t/>
        </is>
      </c>
      <c r="S294" t="inlineStr">
        <is>
          <t/>
        </is>
      </c>
      <c r="T294" t="n">
        <v>44200.0</v>
      </c>
      <c r="U294" t="n">
        <v>1.0</v>
      </c>
      <c r="V294" t="n">
        <v>0.0</v>
      </c>
    </row>
    <row r="295">
      <c r="A295" t="n">
        <v>-2.37562539E8</v>
      </c>
      <c r="B295" t="inlineStr">
        <is>
          <t>31513</t>
        </is>
      </c>
      <c r="C295" t="n">
        <f>VLOOKUP(data[[#This Row],[Course ID]],courses!A:E,2,FALSE)</f>
        <v>0.0</v>
      </c>
      <c r="D295" t="n">
        <f>VLOOKUP(data[[#This Row],[Course ID]],courses!A:E,3,FALSE)</f>
        <v>0.0</v>
      </c>
      <c r="E295" t="n">
        <f>VLOOKUP(data[[#This Row],[Course ID]],courses!A:E,4,FALSE)</f>
        <v>0.0</v>
      </c>
      <c r="F295" t="n">
        <f>VLOOKUP(data[[#This Row],[Course ID]],courses!A:E,5,FALSE)</f>
        <v>0.0</v>
      </c>
      <c r="G295" t="inlineStr">
        <is>
          <t>4236786</t>
        </is>
      </c>
      <c r="H295" t="inlineStr">
        <is>
          <t>EngageAlternativeFormat</t>
        </is>
      </c>
      <c r="I295" t="n">
        <v>1.0</v>
      </c>
      <c r="J295" t="n">
        <v>0.0</v>
      </c>
      <c r="K295" t="n">
        <v>0.0</v>
      </c>
      <c r="L295" t="n">
        <v>0.0</v>
      </c>
      <c r="M295" t="n">
        <v>1.610274877E9</v>
      </c>
      <c r="N295" t="inlineStr">
        <is>
          <t>6859</t>
        </is>
      </c>
      <c r="O295" t="inlineStr">
        <is>
          <t>pdf</t>
        </is>
      </c>
      <c r="P295" t="inlineStr">
        <is>
          <t/>
        </is>
      </c>
      <c r="Q295" t="inlineStr">
        <is>
          <t/>
        </is>
      </c>
      <c r="R295" t="inlineStr">
        <is>
          <t/>
        </is>
      </c>
      <c r="S295" t="inlineStr">
        <is>
          <t/>
        </is>
      </c>
      <c r="T295" t="n">
        <v>44200.0</v>
      </c>
      <c r="U295" t="n">
        <v>1.0</v>
      </c>
      <c r="V295" t="n">
        <v>0.0</v>
      </c>
    </row>
    <row r="296">
      <c r="A296" t="n">
        <v>1.89680953E8</v>
      </c>
      <c r="B296" t="inlineStr">
        <is>
          <t>17270</t>
        </is>
      </c>
      <c r="C296" t="n">
        <f>VLOOKUP(data[[#This Row],[Course ID]],courses!A:E,2,FALSE)</f>
        <v>0.0</v>
      </c>
      <c r="D296" t="n">
        <f>VLOOKUP(data[[#This Row],[Course ID]],courses!A:E,3,FALSE)</f>
        <v>0.0</v>
      </c>
      <c r="E296" t="n">
        <f>VLOOKUP(data[[#This Row],[Course ID]],courses!A:E,4,FALSE)</f>
        <v>0.0</v>
      </c>
      <c r="F296" t="n">
        <f>VLOOKUP(data[[#This Row],[Course ID]],courses!A:E,5,FALSE)</f>
        <v>0.0</v>
      </c>
      <c r="G296" t="inlineStr">
        <is>
          <t>4269667</t>
        </is>
      </c>
      <c r="H296" t="inlineStr">
        <is>
          <t>EngageAlternativeFormat</t>
        </is>
      </c>
      <c r="I296" t="n">
        <v>1.0</v>
      </c>
      <c r="J296" t="n">
        <v>0.0</v>
      </c>
      <c r="K296" t="n">
        <v>0.0</v>
      </c>
      <c r="L296" t="n">
        <v>0.0</v>
      </c>
      <c r="M296" t="n">
        <v>1.610279924E9</v>
      </c>
      <c r="N296" t="inlineStr">
        <is>
          <t>6859</t>
        </is>
      </c>
      <c r="O296" t="inlineStr">
        <is>
          <t>pdf</t>
        </is>
      </c>
      <c r="P296" t="inlineStr">
        <is>
          <t/>
        </is>
      </c>
      <c r="Q296" t="inlineStr">
        <is>
          <t/>
        </is>
      </c>
      <c r="R296" t="inlineStr">
        <is>
          <t/>
        </is>
      </c>
      <c r="S296" t="inlineStr">
        <is>
          <t/>
        </is>
      </c>
      <c r="T296" t="n">
        <v>44200.0</v>
      </c>
      <c r="U296" t="n">
        <v>1.0</v>
      </c>
      <c r="V296" t="n">
        <v>0.0</v>
      </c>
    </row>
    <row r="297">
      <c r="A297" t="n">
        <v>1.804761506E9</v>
      </c>
      <c r="B297" t="inlineStr">
        <is>
          <t>74</t>
        </is>
      </c>
      <c r="C297" t="n">
        <f>VLOOKUP(data[[#This Row],[Course ID]],courses!A:E,2,FALSE)</f>
        <v>0.0</v>
      </c>
      <c r="D297" t="n">
        <f>VLOOKUP(data[[#This Row],[Course ID]],courses!A:E,3,FALSE)</f>
        <v>0.0</v>
      </c>
      <c r="E297" t="n">
        <f>VLOOKUP(data[[#This Row],[Course ID]],courses!A:E,4,FALSE)</f>
        <v>0.0</v>
      </c>
      <c r="F297" t="n">
        <f>VLOOKUP(data[[#This Row],[Course ID]],courses!A:E,5,FALSE)</f>
        <v>0.0</v>
      </c>
      <c r="G297" t="inlineStr">
        <is>
          <t>4165715</t>
        </is>
      </c>
      <c r="H297" t="inlineStr">
        <is>
          <t>EngageAlternativeFormat</t>
        </is>
      </c>
      <c r="I297" t="n">
        <v>1.0</v>
      </c>
      <c r="J297" t="n">
        <v>0.0</v>
      </c>
      <c r="K297" t="n">
        <v>0.0</v>
      </c>
      <c r="L297" t="n">
        <v>0.0</v>
      </c>
      <c r="M297" t="n">
        <v>1.610283848E9</v>
      </c>
      <c r="N297" t="inlineStr">
        <is>
          <t>6859</t>
        </is>
      </c>
      <c r="O297" t="inlineStr">
        <is>
          <t>pdf</t>
        </is>
      </c>
      <c r="P297" t="inlineStr">
        <is>
          <t/>
        </is>
      </c>
      <c r="Q297" t="inlineStr">
        <is>
          <t/>
        </is>
      </c>
      <c r="R297" t="inlineStr">
        <is>
          <t/>
        </is>
      </c>
      <c r="S297" t="inlineStr">
        <is>
          <t/>
        </is>
      </c>
      <c r="T297" t="n">
        <v>44200.0</v>
      </c>
      <c r="U297" t="n">
        <v>1.0</v>
      </c>
      <c r="V297" t="n">
        <v>0.0</v>
      </c>
    </row>
    <row r="298">
      <c r="A298" t="n">
        <v>-2.088594841E9</v>
      </c>
      <c r="B298" t="inlineStr">
        <is>
          <t>103</t>
        </is>
      </c>
      <c r="C298" t="n">
        <f>VLOOKUP(data[[#This Row],[Course ID]],courses!A:E,2,FALSE)</f>
        <v>0.0</v>
      </c>
      <c r="D298" t="n">
        <f>VLOOKUP(data[[#This Row],[Course ID]],courses!A:E,3,FALSE)</f>
        <v>0.0</v>
      </c>
      <c r="E298" t="n">
        <f>VLOOKUP(data[[#This Row],[Course ID]],courses!A:E,4,FALSE)</f>
        <v>0.0</v>
      </c>
      <c r="F298" t="n">
        <f>VLOOKUP(data[[#This Row],[Course ID]],courses!A:E,5,FALSE)</f>
        <v>0.0</v>
      </c>
      <c r="G298" t="inlineStr">
        <is>
          <t>1468460</t>
        </is>
      </c>
      <c r="H298" t="inlineStr">
        <is>
          <t>EngageAlternativeFormat</t>
        </is>
      </c>
      <c r="I298" t="n">
        <v>1.0</v>
      </c>
      <c r="J298" t="n">
        <v>0.0</v>
      </c>
      <c r="K298" t="n">
        <v>0.0</v>
      </c>
      <c r="L298" t="n">
        <v>0.0</v>
      </c>
      <c r="M298" t="n">
        <v>1.610284631E9</v>
      </c>
      <c r="N298" t="inlineStr">
        <is>
          <t>6859</t>
        </is>
      </c>
      <c r="O298" t="inlineStr">
        <is>
          <t>pdf</t>
        </is>
      </c>
      <c r="P298" t="inlineStr">
        <is>
          <t/>
        </is>
      </c>
      <c r="Q298" t="inlineStr">
        <is>
          <t/>
        </is>
      </c>
      <c r="R298" t="inlineStr">
        <is>
          <t/>
        </is>
      </c>
      <c r="S298" t="inlineStr">
        <is>
          <t/>
        </is>
      </c>
      <c r="T298" t="n">
        <v>44200.0</v>
      </c>
      <c r="U298" t="n">
        <v>1.0</v>
      </c>
      <c r="V298" t="n">
        <v>0.0</v>
      </c>
    </row>
    <row r="299">
      <c r="A299" t="n">
        <v>1.496231963E9</v>
      </c>
      <c r="B299" t="inlineStr">
        <is>
          <t>103</t>
        </is>
      </c>
      <c r="C299" t="n">
        <f>VLOOKUP(data[[#This Row],[Course ID]],courses!A:E,2,FALSE)</f>
        <v>0.0</v>
      </c>
      <c r="D299" t="n">
        <f>VLOOKUP(data[[#This Row],[Course ID]],courses!A:E,3,FALSE)</f>
        <v>0.0</v>
      </c>
      <c r="E299" t="n">
        <f>VLOOKUP(data[[#This Row],[Course ID]],courses!A:E,4,FALSE)</f>
        <v>0.0</v>
      </c>
      <c r="F299" t="n">
        <f>VLOOKUP(data[[#This Row],[Course ID]],courses!A:E,5,FALSE)</f>
        <v>0.0</v>
      </c>
      <c r="G299" t="inlineStr">
        <is>
          <t>1468460</t>
        </is>
      </c>
      <c r="H299" t="inlineStr">
        <is>
          <t>EngageAlternativeFormat</t>
        </is>
      </c>
      <c r="I299" t="n">
        <v>1.0</v>
      </c>
      <c r="J299" t="n">
        <v>0.0</v>
      </c>
      <c r="K299" t="n">
        <v>0.0</v>
      </c>
      <c r="L299" t="n">
        <v>0.0</v>
      </c>
      <c r="M299" t="n">
        <v>1.610284699E9</v>
      </c>
      <c r="N299" t="inlineStr">
        <is>
          <t>6859</t>
        </is>
      </c>
      <c r="O299" t="inlineStr">
        <is>
          <t>pdf</t>
        </is>
      </c>
      <c r="P299" t="inlineStr">
        <is>
          <t/>
        </is>
      </c>
      <c r="Q299" t="inlineStr">
        <is>
          <t/>
        </is>
      </c>
      <c r="R299" t="inlineStr">
        <is>
          <t/>
        </is>
      </c>
      <c r="S299" t="inlineStr">
        <is>
          <t/>
        </is>
      </c>
      <c r="T299" t="n">
        <v>44200.0</v>
      </c>
      <c r="U299" t="n">
        <v>1.0</v>
      </c>
      <c r="V299" t="n">
        <v>0.0</v>
      </c>
    </row>
    <row r="300">
      <c r="A300" t="n">
        <v>9.23819289E8</v>
      </c>
      <c r="B300" t="inlineStr">
        <is>
          <t>32</t>
        </is>
      </c>
      <c r="C300" t="n">
        <f>VLOOKUP(data[[#This Row],[Course ID]],courses!A:E,2,FALSE)</f>
        <v>0.0</v>
      </c>
      <c r="D300" t="n">
        <f>VLOOKUP(data[[#This Row],[Course ID]],courses!A:E,3,FALSE)</f>
        <v>0.0</v>
      </c>
      <c r="E300" t="n">
        <f>VLOOKUP(data[[#This Row],[Course ID]],courses!A:E,4,FALSE)</f>
        <v>0.0</v>
      </c>
      <c r="F300" t="n">
        <f>VLOOKUP(data[[#This Row],[Course ID]],courses!A:E,5,FALSE)</f>
        <v>0.0</v>
      </c>
      <c r="G300" t="inlineStr">
        <is>
          <t>4266134</t>
        </is>
      </c>
      <c r="H300" t="inlineStr">
        <is>
          <t>EngageAlternativeFormat</t>
        </is>
      </c>
      <c r="I300" t="n">
        <v>1.0</v>
      </c>
      <c r="J300" t="n">
        <v>0.0</v>
      </c>
      <c r="K300" t="n">
        <v>0.0</v>
      </c>
      <c r="L300" t="n">
        <v>0.0</v>
      </c>
      <c r="M300" t="n">
        <v>1.610288527E9</v>
      </c>
      <c r="N300" t="inlineStr">
        <is>
          <t>6859</t>
        </is>
      </c>
      <c r="O300" t="inlineStr">
        <is>
          <t>pdf</t>
        </is>
      </c>
      <c r="P300" t="inlineStr">
        <is>
          <t/>
        </is>
      </c>
      <c r="Q300" t="inlineStr">
        <is>
          <t/>
        </is>
      </c>
      <c r="R300" t="inlineStr">
        <is>
          <t/>
        </is>
      </c>
      <c r="S300" t="inlineStr">
        <is>
          <t/>
        </is>
      </c>
      <c r="T300" t="n">
        <v>44200.0</v>
      </c>
      <c r="U300" t="n">
        <v>1.0</v>
      </c>
      <c r="V300" t="n">
        <v>0.0</v>
      </c>
    </row>
    <row r="301">
      <c r="A301" t="n">
        <v>-8.6842661E7</v>
      </c>
      <c r="B301" t="inlineStr">
        <is>
          <t>32</t>
        </is>
      </c>
      <c r="C301" t="n">
        <f>VLOOKUP(data[[#This Row],[Course ID]],courses!A:E,2,FALSE)</f>
        <v>0.0</v>
      </c>
      <c r="D301" t="n">
        <f>VLOOKUP(data[[#This Row],[Course ID]],courses!A:E,3,FALSE)</f>
        <v>0.0</v>
      </c>
      <c r="E301" t="n">
        <f>VLOOKUP(data[[#This Row],[Course ID]],courses!A:E,4,FALSE)</f>
        <v>0.0</v>
      </c>
      <c r="F301" t="n">
        <f>VLOOKUP(data[[#This Row],[Course ID]],courses!A:E,5,FALSE)</f>
        <v>0.0</v>
      </c>
      <c r="G301" t="inlineStr">
        <is>
          <t>4266134</t>
        </is>
      </c>
      <c r="H301" t="inlineStr">
        <is>
          <t>BeginDownloadAlternativeFormats</t>
        </is>
      </c>
      <c r="I301" t="n">
        <v>0.0</v>
      </c>
      <c r="J301" t="n">
        <v>1.0</v>
      </c>
      <c r="K301" t="n">
        <v>0.0</v>
      </c>
      <c r="L301" t="n">
        <v>0.0</v>
      </c>
      <c r="M301" t="n">
        <v>1.610288533E9</v>
      </c>
      <c r="N301" t="inlineStr">
        <is>
          <t>6859</t>
        </is>
      </c>
      <c r="O301" t="inlineStr">
        <is>
          <t>pdf</t>
        </is>
      </c>
      <c r="P301" t="inlineStr">
        <is>
          <t>Audio</t>
        </is>
      </c>
      <c r="Q301" t="inlineStr">
        <is>
          <t/>
        </is>
      </c>
      <c r="R301" t="inlineStr">
        <is>
          <t/>
        </is>
      </c>
      <c r="S301" t="inlineStr">
        <is>
          <t/>
        </is>
      </c>
      <c r="T301" t="n">
        <v>44200.0</v>
      </c>
      <c r="U301" t="n">
        <v>1.0</v>
      </c>
      <c r="V301" t="n">
        <v>0.0</v>
      </c>
    </row>
    <row r="302">
      <c r="A302" t="n">
        <v>1.686900393E9</v>
      </c>
      <c r="B302" t="inlineStr">
        <is>
          <t>32</t>
        </is>
      </c>
      <c r="C302" t="n">
        <f>VLOOKUP(data[[#This Row],[Course ID]],courses!A:E,2,FALSE)</f>
        <v>0.0</v>
      </c>
      <c r="D302" t="n">
        <f>VLOOKUP(data[[#This Row],[Course ID]],courses!A:E,3,FALSE)</f>
        <v>0.0</v>
      </c>
      <c r="E302" t="n">
        <f>VLOOKUP(data[[#This Row],[Course ID]],courses!A:E,4,FALSE)</f>
        <v>0.0</v>
      </c>
      <c r="F302" t="n">
        <f>VLOOKUP(data[[#This Row],[Course ID]],courses!A:E,5,FALSE)</f>
        <v>0.0</v>
      </c>
      <c r="G302" t="inlineStr">
        <is>
          <t>4266134</t>
        </is>
      </c>
      <c r="H302" t="inlineStr">
        <is>
          <t>EngageAlternativeFormat</t>
        </is>
      </c>
      <c r="I302" t="n">
        <v>1.0</v>
      </c>
      <c r="J302" t="n">
        <v>0.0</v>
      </c>
      <c r="K302" t="n">
        <v>0.0</v>
      </c>
      <c r="L302" t="n">
        <v>0.0</v>
      </c>
      <c r="M302" t="n">
        <v>1.610288819E9</v>
      </c>
      <c r="N302" t="inlineStr">
        <is>
          <t>6859</t>
        </is>
      </c>
      <c r="O302" t="inlineStr">
        <is>
          <t>pdf</t>
        </is>
      </c>
      <c r="P302" t="inlineStr">
        <is>
          <t/>
        </is>
      </c>
      <c r="Q302" t="inlineStr">
        <is>
          <t/>
        </is>
      </c>
      <c r="R302" t="inlineStr">
        <is>
          <t/>
        </is>
      </c>
      <c r="S302" t="inlineStr">
        <is>
          <t/>
        </is>
      </c>
      <c r="T302" t="n">
        <v>44200.0</v>
      </c>
      <c r="U302" t="n">
        <v>1.0</v>
      </c>
      <c r="V302" t="n">
        <v>0.0</v>
      </c>
    </row>
    <row r="303">
      <c r="A303" t="n">
        <v>-1.438494397E9</v>
      </c>
      <c r="B303" t="inlineStr">
        <is>
          <t>32</t>
        </is>
      </c>
      <c r="C303" t="n">
        <f>VLOOKUP(data[[#This Row],[Course ID]],courses!A:E,2,FALSE)</f>
        <v>0.0</v>
      </c>
      <c r="D303" t="n">
        <f>VLOOKUP(data[[#This Row],[Course ID]],courses!A:E,3,FALSE)</f>
        <v>0.0</v>
      </c>
      <c r="E303" t="n">
        <f>VLOOKUP(data[[#This Row],[Course ID]],courses!A:E,4,FALSE)</f>
        <v>0.0</v>
      </c>
      <c r="F303" t="n">
        <f>VLOOKUP(data[[#This Row],[Course ID]],courses!A:E,5,FALSE)</f>
        <v>0.0</v>
      </c>
      <c r="G303" t="inlineStr">
        <is>
          <t>4266134</t>
        </is>
      </c>
      <c r="H303" t="inlineStr">
        <is>
          <t>BeginDownloadAlternativeFormats</t>
        </is>
      </c>
      <c r="I303" t="n">
        <v>0.0</v>
      </c>
      <c r="J303" t="n">
        <v>1.0</v>
      </c>
      <c r="K303" t="n">
        <v>0.0</v>
      </c>
      <c r="L303" t="n">
        <v>0.0</v>
      </c>
      <c r="M303" t="n">
        <v>1.610288826E9</v>
      </c>
      <c r="N303" t="inlineStr">
        <is>
          <t>6859</t>
        </is>
      </c>
      <c r="O303" t="inlineStr">
        <is>
          <t>pdf</t>
        </is>
      </c>
      <c r="P303" t="inlineStr">
        <is>
          <t>Html</t>
        </is>
      </c>
      <c r="Q303" t="inlineStr">
        <is>
          <t/>
        </is>
      </c>
      <c r="R303" t="inlineStr">
        <is>
          <t/>
        </is>
      </c>
      <c r="S303" t="inlineStr">
        <is>
          <t/>
        </is>
      </c>
      <c r="T303" t="n">
        <v>44200.0</v>
      </c>
      <c r="U303" t="n">
        <v>1.0</v>
      </c>
      <c r="V303" t="n">
        <v>0.0</v>
      </c>
    </row>
    <row r="304">
      <c r="A304" t="n">
        <v>1.365275922E9</v>
      </c>
      <c r="B304" t="inlineStr">
        <is>
          <t>32</t>
        </is>
      </c>
      <c r="C304" t="n">
        <f>VLOOKUP(data[[#This Row],[Course ID]],courses!A:E,2,FALSE)</f>
        <v>0.0</v>
      </c>
      <c r="D304" t="n">
        <f>VLOOKUP(data[[#This Row],[Course ID]],courses!A:E,3,FALSE)</f>
        <v>0.0</v>
      </c>
      <c r="E304" t="n">
        <f>VLOOKUP(data[[#This Row],[Course ID]],courses!A:E,4,FALSE)</f>
        <v>0.0</v>
      </c>
      <c r="F304" t="n">
        <f>VLOOKUP(data[[#This Row],[Course ID]],courses!A:E,5,FALSE)</f>
        <v>0.0</v>
      </c>
      <c r="G304" t="inlineStr">
        <is>
          <t>4266134</t>
        </is>
      </c>
      <c r="H304" t="inlineStr">
        <is>
          <t>EngageAlternativeFormat</t>
        </is>
      </c>
      <c r="I304" t="n">
        <v>1.0</v>
      </c>
      <c r="J304" t="n">
        <v>0.0</v>
      </c>
      <c r="K304" t="n">
        <v>0.0</v>
      </c>
      <c r="L304" t="n">
        <v>0.0</v>
      </c>
      <c r="M304" t="n">
        <v>1.610288841E9</v>
      </c>
      <c r="N304" t="inlineStr">
        <is>
          <t>6859</t>
        </is>
      </c>
      <c r="O304" t="inlineStr">
        <is>
          <t>pdf</t>
        </is>
      </c>
      <c r="P304" t="inlineStr">
        <is>
          <t/>
        </is>
      </c>
      <c r="Q304" t="inlineStr">
        <is>
          <t/>
        </is>
      </c>
      <c r="R304" t="inlineStr">
        <is>
          <t/>
        </is>
      </c>
      <c r="S304" t="inlineStr">
        <is>
          <t/>
        </is>
      </c>
      <c r="T304" t="n">
        <v>44200.0</v>
      </c>
      <c r="U304" t="n">
        <v>1.0</v>
      </c>
      <c r="V304" t="n">
        <v>0.0</v>
      </c>
    </row>
    <row r="305">
      <c r="A305" t="n">
        <v>6.50772825E8</v>
      </c>
      <c r="B305" t="inlineStr">
        <is>
          <t>74</t>
        </is>
      </c>
      <c r="C305" t="n">
        <f>VLOOKUP(data[[#This Row],[Course ID]],courses!A:E,2,FALSE)</f>
        <v>0.0</v>
      </c>
      <c r="D305" t="n">
        <f>VLOOKUP(data[[#This Row],[Course ID]],courses!A:E,3,FALSE)</f>
        <v>0.0</v>
      </c>
      <c r="E305" t="n">
        <f>VLOOKUP(data[[#This Row],[Course ID]],courses!A:E,4,FALSE)</f>
        <v>0.0</v>
      </c>
      <c r="F305" t="n">
        <f>VLOOKUP(data[[#This Row],[Course ID]],courses!A:E,5,FALSE)</f>
        <v>0.0</v>
      </c>
      <c r="G305" t="inlineStr">
        <is>
          <t>4165715</t>
        </is>
      </c>
      <c r="H305" t="inlineStr">
        <is>
          <t>EngageAlternativeFormat</t>
        </is>
      </c>
      <c r="I305" t="n">
        <v>1.0</v>
      </c>
      <c r="J305" t="n">
        <v>0.0</v>
      </c>
      <c r="K305" t="n">
        <v>0.0</v>
      </c>
      <c r="L305" t="n">
        <v>0.0</v>
      </c>
      <c r="M305" t="n">
        <v>1.61028921E9</v>
      </c>
      <c r="N305" t="inlineStr">
        <is>
          <t>6859</t>
        </is>
      </c>
      <c r="O305" t="inlineStr">
        <is>
          <t>pdf</t>
        </is>
      </c>
      <c r="P305" t="inlineStr">
        <is>
          <t/>
        </is>
      </c>
      <c r="Q305" t="inlineStr">
        <is>
          <t/>
        </is>
      </c>
      <c r="R305" t="inlineStr">
        <is>
          <t/>
        </is>
      </c>
      <c r="S305" t="inlineStr">
        <is>
          <t/>
        </is>
      </c>
      <c r="T305" t="n">
        <v>44200.0</v>
      </c>
      <c r="U305" t="n">
        <v>1.0</v>
      </c>
      <c r="V305" t="n">
        <v>0.0</v>
      </c>
    </row>
    <row r="306">
      <c r="A306" t="n">
        <v>-1.320117909E9</v>
      </c>
      <c r="B306" t="inlineStr">
        <is>
          <t>103</t>
        </is>
      </c>
      <c r="C306" t="n">
        <f>VLOOKUP(data[[#This Row],[Course ID]],courses!A:E,2,FALSE)</f>
        <v>0.0</v>
      </c>
      <c r="D306" t="n">
        <f>VLOOKUP(data[[#This Row],[Course ID]],courses!A:E,3,FALSE)</f>
        <v>0.0</v>
      </c>
      <c r="E306" t="n">
        <f>VLOOKUP(data[[#This Row],[Course ID]],courses!A:E,4,FALSE)</f>
        <v>0.0</v>
      </c>
      <c r="F306" t="n">
        <f>VLOOKUP(data[[#This Row],[Course ID]],courses!A:E,5,FALSE)</f>
        <v>0.0</v>
      </c>
      <c r="G306" t="inlineStr">
        <is>
          <t>1468460</t>
        </is>
      </c>
      <c r="H306" t="inlineStr">
        <is>
          <t>EngageAlternativeFormat</t>
        </is>
      </c>
      <c r="I306" t="n">
        <v>1.0</v>
      </c>
      <c r="J306" t="n">
        <v>0.0</v>
      </c>
      <c r="K306" t="n">
        <v>0.0</v>
      </c>
      <c r="L306" t="n">
        <v>0.0</v>
      </c>
      <c r="M306" t="n">
        <v>1.610291175E9</v>
      </c>
      <c r="N306" t="inlineStr">
        <is>
          <t>6859</t>
        </is>
      </c>
      <c r="O306" t="inlineStr">
        <is>
          <t>pdf</t>
        </is>
      </c>
      <c r="P306" t="inlineStr">
        <is>
          <t/>
        </is>
      </c>
      <c r="Q306" t="inlineStr">
        <is>
          <t/>
        </is>
      </c>
      <c r="R306" t="inlineStr">
        <is>
          <t/>
        </is>
      </c>
      <c r="S306" t="inlineStr">
        <is>
          <t/>
        </is>
      </c>
      <c r="T306" t="n">
        <v>44200.0</v>
      </c>
      <c r="U306" t="n">
        <v>1.0</v>
      </c>
      <c r="V306" t="n">
        <v>0.0</v>
      </c>
    </row>
    <row r="307">
      <c r="A307" t="n">
        <v>3.07271498E8</v>
      </c>
      <c r="B307" t="inlineStr">
        <is>
          <t>103</t>
        </is>
      </c>
      <c r="C307" t="n">
        <f>VLOOKUP(data[[#This Row],[Course ID]],courses!A:E,2,FALSE)</f>
        <v>0.0</v>
      </c>
      <c r="D307" t="n">
        <f>VLOOKUP(data[[#This Row],[Course ID]],courses!A:E,3,FALSE)</f>
        <v>0.0</v>
      </c>
      <c r="E307" t="n">
        <f>VLOOKUP(data[[#This Row],[Course ID]],courses!A:E,4,FALSE)</f>
        <v>0.0</v>
      </c>
      <c r="F307" t="n">
        <f>VLOOKUP(data[[#This Row],[Course ID]],courses!A:E,5,FALSE)</f>
        <v>0.0</v>
      </c>
      <c r="G307" t="inlineStr">
        <is>
          <t>1468460</t>
        </is>
      </c>
      <c r="H307" t="inlineStr">
        <is>
          <t>EngageAlternativeFormat</t>
        </is>
      </c>
      <c r="I307" t="n">
        <v>1.0</v>
      </c>
      <c r="J307" t="n">
        <v>0.0</v>
      </c>
      <c r="K307" t="n">
        <v>0.0</v>
      </c>
      <c r="L307" t="n">
        <v>0.0</v>
      </c>
      <c r="M307" t="n">
        <v>1.610291178E9</v>
      </c>
      <c r="N307" t="inlineStr">
        <is>
          <t>6859</t>
        </is>
      </c>
      <c r="O307" t="inlineStr">
        <is>
          <t>pdf</t>
        </is>
      </c>
      <c r="P307" t="inlineStr">
        <is>
          <t/>
        </is>
      </c>
      <c r="Q307" t="inlineStr">
        <is>
          <t/>
        </is>
      </c>
      <c r="R307" t="inlineStr">
        <is>
          <t/>
        </is>
      </c>
      <c r="S307" t="inlineStr">
        <is>
          <t/>
        </is>
      </c>
      <c r="T307" t="n">
        <v>44200.0</v>
      </c>
      <c r="U307" t="n">
        <v>1.0</v>
      </c>
      <c r="V307" t="n">
        <v>0.0</v>
      </c>
    </row>
    <row r="308">
      <c r="A308" t="n">
        <v>5.03647545E8</v>
      </c>
      <c r="B308" t="inlineStr">
        <is>
          <t>74</t>
        </is>
      </c>
      <c r="C308" t="n">
        <f>VLOOKUP(data[[#This Row],[Course ID]],courses!A:E,2,FALSE)</f>
        <v>0.0</v>
      </c>
      <c r="D308" t="n">
        <f>VLOOKUP(data[[#This Row],[Course ID]],courses!A:E,3,FALSE)</f>
        <v>0.0</v>
      </c>
      <c r="E308" t="n">
        <f>VLOOKUP(data[[#This Row],[Course ID]],courses!A:E,4,FALSE)</f>
        <v>0.0</v>
      </c>
      <c r="F308" t="n">
        <f>VLOOKUP(data[[#This Row],[Course ID]],courses!A:E,5,FALSE)</f>
        <v>0.0</v>
      </c>
      <c r="G308" t="inlineStr">
        <is>
          <t>4165715</t>
        </is>
      </c>
      <c r="H308" t="inlineStr">
        <is>
          <t>EngageAlternativeFormat</t>
        </is>
      </c>
      <c r="I308" t="n">
        <v>1.0</v>
      </c>
      <c r="J308" t="n">
        <v>0.0</v>
      </c>
      <c r="K308" t="n">
        <v>0.0</v>
      </c>
      <c r="L308" t="n">
        <v>0.0</v>
      </c>
      <c r="M308" t="n">
        <v>1.610301446E9</v>
      </c>
      <c r="N308" t="inlineStr">
        <is>
          <t>6859</t>
        </is>
      </c>
      <c r="O308" t="inlineStr">
        <is>
          <t>pdf</t>
        </is>
      </c>
      <c r="P308" t="inlineStr">
        <is>
          <t/>
        </is>
      </c>
      <c r="Q308" t="inlineStr">
        <is>
          <t/>
        </is>
      </c>
      <c r="R308" t="inlineStr">
        <is>
          <t/>
        </is>
      </c>
      <c r="S308" t="inlineStr">
        <is>
          <t/>
        </is>
      </c>
      <c r="T308" t="n">
        <v>44200.0</v>
      </c>
      <c r="U308" t="n">
        <v>1.0</v>
      </c>
      <c r="V308" t="n">
        <v>0.0</v>
      </c>
    </row>
    <row r="309">
      <c r="A309" t="n">
        <v>4.43306299E8</v>
      </c>
      <c r="B309" t="inlineStr">
        <is>
          <t>31513</t>
        </is>
      </c>
      <c r="C309" t="n">
        <f>VLOOKUP(data[[#This Row],[Course ID]],courses!A:E,2,FALSE)</f>
        <v>0.0</v>
      </c>
      <c r="D309" t="n">
        <f>VLOOKUP(data[[#This Row],[Course ID]],courses!A:E,3,FALSE)</f>
        <v>0.0</v>
      </c>
      <c r="E309" t="n">
        <f>VLOOKUP(data[[#This Row],[Course ID]],courses!A:E,4,FALSE)</f>
        <v>0.0</v>
      </c>
      <c r="F309" t="n">
        <f>VLOOKUP(data[[#This Row],[Course ID]],courses!A:E,5,FALSE)</f>
        <v>0.0</v>
      </c>
      <c r="G309" t="inlineStr">
        <is>
          <t>4243150</t>
        </is>
      </c>
      <c r="H309" t="inlineStr">
        <is>
          <t>EngageAlternativeFormat</t>
        </is>
      </c>
      <c r="I309" t="n">
        <v>1.0</v>
      </c>
      <c r="J309" t="n">
        <v>0.0</v>
      </c>
      <c r="K309" t="n">
        <v>0.0</v>
      </c>
      <c r="L309" t="n">
        <v>0.0</v>
      </c>
      <c r="M309" t="n">
        <v>1.610303424E9</v>
      </c>
      <c r="N309" t="inlineStr">
        <is>
          <t>6859</t>
        </is>
      </c>
      <c r="O309" t="inlineStr">
        <is>
          <t>pdf</t>
        </is>
      </c>
      <c r="P309" t="inlineStr">
        <is>
          <t/>
        </is>
      </c>
      <c r="Q309" t="inlineStr">
        <is>
          <t/>
        </is>
      </c>
      <c r="R309" t="inlineStr">
        <is>
          <t/>
        </is>
      </c>
      <c r="S309" t="inlineStr">
        <is>
          <t/>
        </is>
      </c>
      <c r="T309" t="n">
        <v>44200.0</v>
      </c>
      <c r="U309" t="n">
        <v>1.0</v>
      </c>
      <c r="V309" t="n">
        <v>0.0</v>
      </c>
    </row>
    <row r="310">
      <c r="A310" t="n">
        <v>-4.11332147E8</v>
      </c>
      <c r="B310" t="inlineStr">
        <is>
          <t>74</t>
        </is>
      </c>
      <c r="C310" t="n">
        <f>VLOOKUP(data[[#This Row],[Course ID]],courses!A:E,2,FALSE)</f>
        <v>0.0</v>
      </c>
      <c r="D310" t="n">
        <f>VLOOKUP(data[[#This Row],[Course ID]],courses!A:E,3,FALSE)</f>
        <v>0.0</v>
      </c>
      <c r="E310" t="n">
        <f>VLOOKUP(data[[#This Row],[Course ID]],courses!A:E,4,FALSE)</f>
        <v>0.0</v>
      </c>
      <c r="F310" t="n">
        <f>VLOOKUP(data[[#This Row],[Course ID]],courses!A:E,5,FALSE)</f>
        <v>0.0</v>
      </c>
      <c r="G310" t="inlineStr">
        <is>
          <t>4165715</t>
        </is>
      </c>
      <c r="H310" t="inlineStr">
        <is>
          <t>EngageAlternativeFormat</t>
        </is>
      </c>
      <c r="I310" t="n">
        <v>1.0</v>
      </c>
      <c r="J310" t="n">
        <v>0.0</v>
      </c>
      <c r="K310" t="n">
        <v>0.0</v>
      </c>
      <c r="L310" t="n">
        <v>0.0</v>
      </c>
      <c r="M310" t="n">
        <v>1.610305872E9</v>
      </c>
      <c r="N310" t="inlineStr">
        <is>
          <t>6859</t>
        </is>
      </c>
      <c r="O310" t="inlineStr">
        <is>
          <t>pdf</t>
        </is>
      </c>
      <c r="P310" t="inlineStr">
        <is>
          <t/>
        </is>
      </c>
      <c r="Q310" t="inlineStr">
        <is>
          <t/>
        </is>
      </c>
      <c r="R310" t="inlineStr">
        <is>
          <t/>
        </is>
      </c>
      <c r="S310" t="inlineStr">
        <is>
          <t/>
        </is>
      </c>
      <c r="T310" t="n">
        <v>44200.0</v>
      </c>
      <c r="U310" t="n">
        <v>1.0</v>
      </c>
      <c r="V310" t="n">
        <v>0.0</v>
      </c>
    </row>
    <row r="311">
      <c r="A311" t="n">
        <v>1.805821041E9</v>
      </c>
      <c r="B311" t="inlineStr">
        <is>
          <t>74</t>
        </is>
      </c>
      <c r="C311" t="n">
        <f>VLOOKUP(data[[#This Row],[Course ID]],courses!A:E,2,FALSE)</f>
        <v>0.0</v>
      </c>
      <c r="D311" t="n">
        <f>VLOOKUP(data[[#This Row],[Course ID]],courses!A:E,3,FALSE)</f>
        <v>0.0</v>
      </c>
      <c r="E311" t="n">
        <f>VLOOKUP(data[[#This Row],[Course ID]],courses!A:E,4,FALSE)</f>
        <v>0.0</v>
      </c>
      <c r="F311" t="n">
        <f>VLOOKUP(data[[#This Row],[Course ID]],courses!A:E,5,FALSE)</f>
        <v>0.0</v>
      </c>
      <c r="G311" t="inlineStr">
        <is>
          <t>4165715</t>
        </is>
      </c>
      <c r="H311" t="inlineStr">
        <is>
          <t>EngageAlternativeFormat</t>
        </is>
      </c>
      <c r="I311" t="n">
        <v>1.0</v>
      </c>
      <c r="J311" t="n">
        <v>0.0</v>
      </c>
      <c r="K311" t="n">
        <v>0.0</v>
      </c>
      <c r="L311" t="n">
        <v>0.0</v>
      </c>
      <c r="M311" t="n">
        <v>1.610305909E9</v>
      </c>
      <c r="N311" t="inlineStr">
        <is>
          <t>6859</t>
        </is>
      </c>
      <c r="O311" t="inlineStr">
        <is>
          <t>pdf</t>
        </is>
      </c>
      <c r="P311" t="inlineStr">
        <is>
          <t/>
        </is>
      </c>
      <c r="Q311" t="inlineStr">
        <is>
          <t/>
        </is>
      </c>
      <c r="R311" t="inlineStr">
        <is>
          <t/>
        </is>
      </c>
      <c r="S311" t="inlineStr">
        <is>
          <t/>
        </is>
      </c>
      <c r="T311" t="n">
        <v>44200.0</v>
      </c>
      <c r="U311" t="n">
        <v>1.0</v>
      </c>
      <c r="V311" t="n">
        <v>0.0</v>
      </c>
    </row>
    <row r="312">
      <c r="A312" t="n">
        <v>5.76268176E8</v>
      </c>
      <c r="B312" t="inlineStr">
        <is>
          <t>31513</t>
        </is>
      </c>
      <c r="C312" t="n">
        <f>VLOOKUP(data[[#This Row],[Course ID]],courses!A:E,2,FALSE)</f>
        <v>0.0</v>
      </c>
      <c r="D312" t="n">
        <f>VLOOKUP(data[[#This Row],[Course ID]],courses!A:E,3,FALSE)</f>
        <v>0.0</v>
      </c>
      <c r="E312" t="n">
        <f>VLOOKUP(data[[#This Row],[Course ID]],courses!A:E,4,FALSE)</f>
        <v>0.0</v>
      </c>
      <c r="F312" t="n">
        <f>VLOOKUP(data[[#This Row],[Course ID]],courses!A:E,5,FALSE)</f>
        <v>0.0</v>
      </c>
      <c r="G312" t="inlineStr">
        <is>
          <t>4243150</t>
        </is>
      </c>
      <c r="H312" t="inlineStr">
        <is>
          <t>EngageAlternativeFormat</t>
        </is>
      </c>
      <c r="I312" t="n">
        <v>1.0</v>
      </c>
      <c r="J312" t="n">
        <v>0.0</v>
      </c>
      <c r="K312" t="n">
        <v>0.0</v>
      </c>
      <c r="L312" t="n">
        <v>0.0</v>
      </c>
      <c r="M312" t="n">
        <v>1.610314664E9</v>
      </c>
      <c r="N312" t="inlineStr">
        <is>
          <t>6859</t>
        </is>
      </c>
      <c r="O312" t="inlineStr">
        <is>
          <t>pdf</t>
        </is>
      </c>
      <c r="P312" t="inlineStr">
        <is>
          <t/>
        </is>
      </c>
      <c r="Q312" t="inlineStr">
        <is>
          <t/>
        </is>
      </c>
      <c r="R312" t="inlineStr">
        <is>
          <t/>
        </is>
      </c>
      <c r="S312" t="inlineStr">
        <is>
          <t/>
        </is>
      </c>
      <c r="T312" t="n">
        <v>44200.0</v>
      </c>
      <c r="U312" t="n">
        <v>1.0</v>
      </c>
      <c r="V312" t="n">
        <v>0.0</v>
      </c>
    </row>
    <row r="313">
      <c r="A313" t="n">
        <v>-1.546353261E9</v>
      </c>
      <c r="B313" t="inlineStr">
        <is>
          <t>64</t>
        </is>
      </c>
      <c r="C313" t="n">
        <f>VLOOKUP(data[[#This Row],[Course ID]],courses!A:E,2,FALSE)</f>
        <v>0.0</v>
      </c>
      <c r="D313" t="n">
        <f>VLOOKUP(data[[#This Row],[Course ID]],courses!A:E,3,FALSE)</f>
        <v>0.0</v>
      </c>
      <c r="E313" t="n">
        <f>VLOOKUP(data[[#This Row],[Course ID]],courses!A:E,4,FALSE)</f>
        <v>0.0</v>
      </c>
      <c r="F313" t="n">
        <f>VLOOKUP(data[[#This Row],[Course ID]],courses!A:E,5,FALSE)</f>
        <v>0.0</v>
      </c>
      <c r="G313" t="inlineStr">
        <is>
          <t>4271648</t>
        </is>
      </c>
      <c r="H313" t="inlineStr">
        <is>
          <t>EngageAlternativeFormat</t>
        </is>
      </c>
      <c r="I313" t="n">
        <v>1.0</v>
      </c>
      <c r="J313" t="n">
        <v>0.0</v>
      </c>
      <c r="K313" t="n">
        <v>0.0</v>
      </c>
      <c r="L313" t="n">
        <v>0.0</v>
      </c>
      <c r="M313" t="n">
        <v>1.610337114E9</v>
      </c>
      <c r="N313" t="inlineStr">
        <is>
          <t>6859</t>
        </is>
      </c>
      <c r="O313" t="inlineStr">
        <is>
          <t>pdf</t>
        </is>
      </c>
      <c r="P313" t="inlineStr">
        <is>
          <t/>
        </is>
      </c>
      <c r="Q313" t="inlineStr">
        <is>
          <t/>
        </is>
      </c>
      <c r="R313" t="inlineStr">
        <is>
          <t/>
        </is>
      </c>
      <c r="S313" t="inlineStr">
        <is>
          <t/>
        </is>
      </c>
      <c r="T313" t="n">
        <v>44200.0</v>
      </c>
      <c r="U313" t="n">
        <v>1.0</v>
      </c>
      <c r="V313" t="n">
        <v>0.0</v>
      </c>
    </row>
    <row r="314">
      <c r="A314" t="n">
        <v>1.817531539E9</v>
      </c>
      <c r="B314" t="inlineStr">
        <is>
          <t>74</t>
        </is>
      </c>
      <c r="C314" t="n">
        <f>VLOOKUP(data[[#This Row],[Course ID]],courses!A:E,2,FALSE)</f>
        <v>0.0</v>
      </c>
      <c r="D314" t="n">
        <f>VLOOKUP(data[[#This Row],[Course ID]],courses!A:E,3,FALSE)</f>
        <v>0.0</v>
      </c>
      <c r="E314" t="n">
        <f>VLOOKUP(data[[#This Row],[Course ID]],courses!A:E,4,FALSE)</f>
        <v>0.0</v>
      </c>
      <c r="F314" t="n">
        <f>VLOOKUP(data[[#This Row],[Course ID]],courses!A:E,5,FALSE)</f>
        <v>0.0</v>
      </c>
      <c r="G314" t="inlineStr">
        <is>
          <t>2179128</t>
        </is>
      </c>
      <c r="H314" t="inlineStr">
        <is>
          <t>EngageAlternativeFormat</t>
        </is>
      </c>
      <c r="I314" t="n">
        <v>1.0</v>
      </c>
      <c r="J314" t="n">
        <v>0.0</v>
      </c>
      <c r="K314" t="n">
        <v>0.0</v>
      </c>
      <c r="L314" t="n">
        <v>0.0</v>
      </c>
      <c r="M314" t="n">
        <v>1.610339642E9</v>
      </c>
      <c r="N314" t="inlineStr">
        <is>
          <t>6859</t>
        </is>
      </c>
      <c r="O314" t="inlineStr">
        <is>
          <t>pdf</t>
        </is>
      </c>
      <c r="P314" t="inlineStr">
        <is>
          <t/>
        </is>
      </c>
      <c r="Q314" t="inlineStr">
        <is>
          <t/>
        </is>
      </c>
      <c r="R314" t="inlineStr">
        <is>
          <t/>
        </is>
      </c>
      <c r="S314" t="inlineStr">
        <is>
          <t/>
        </is>
      </c>
      <c r="T314" t="n">
        <v>44200.0</v>
      </c>
      <c r="U314" t="n">
        <v>1.0</v>
      </c>
      <c r="V314" t="n">
        <v>0.0</v>
      </c>
    </row>
    <row r="315">
      <c r="A315" t="n">
        <v>-6.3396025E7</v>
      </c>
      <c r="B315" t="inlineStr">
        <is>
          <t>17270</t>
        </is>
      </c>
      <c r="C315" t="n">
        <f>VLOOKUP(data[[#This Row],[Course ID]],courses!A:E,2,FALSE)</f>
        <v>0.0</v>
      </c>
      <c r="D315" t="n">
        <f>VLOOKUP(data[[#This Row],[Course ID]],courses!A:E,3,FALSE)</f>
        <v>0.0</v>
      </c>
      <c r="E315" t="n">
        <f>VLOOKUP(data[[#This Row],[Course ID]],courses!A:E,4,FALSE)</f>
        <v>0.0</v>
      </c>
      <c r="F315" t="n">
        <f>VLOOKUP(data[[#This Row],[Course ID]],courses!A:E,5,FALSE)</f>
        <v>0.0</v>
      </c>
      <c r="G315" t="inlineStr">
        <is>
          <t>4269667</t>
        </is>
      </c>
      <c r="H315" t="inlineStr">
        <is>
          <t>EngageAlternativeFormat</t>
        </is>
      </c>
      <c r="I315" t="n">
        <v>1.0</v>
      </c>
      <c r="J315" t="n">
        <v>0.0</v>
      </c>
      <c r="K315" t="n">
        <v>0.0</v>
      </c>
      <c r="L315" t="n">
        <v>0.0</v>
      </c>
      <c r="M315" t="n">
        <v>1.610340803E9</v>
      </c>
      <c r="N315" t="inlineStr">
        <is>
          <t>6859</t>
        </is>
      </c>
      <c r="O315" t="inlineStr">
        <is>
          <t>pdf</t>
        </is>
      </c>
      <c r="P315" t="inlineStr">
        <is>
          <t/>
        </is>
      </c>
      <c r="Q315" t="inlineStr">
        <is>
          <t/>
        </is>
      </c>
      <c r="R315" t="inlineStr">
        <is>
          <t/>
        </is>
      </c>
      <c r="S315" t="inlineStr">
        <is>
          <t/>
        </is>
      </c>
      <c r="T315" t="n">
        <v>44200.0</v>
      </c>
      <c r="U315" t="n">
        <v>1.0</v>
      </c>
      <c r="V315" t="n">
        <v>0.0</v>
      </c>
    </row>
    <row r="316">
      <c r="A316" t="n">
        <v>9.11963535E8</v>
      </c>
      <c r="B316" t="inlineStr">
        <is>
          <t>74</t>
        </is>
      </c>
      <c r="C316" t="n">
        <f>VLOOKUP(data[[#This Row],[Course ID]],courses!A:E,2,FALSE)</f>
        <v>0.0</v>
      </c>
      <c r="D316" t="n">
        <f>VLOOKUP(data[[#This Row],[Course ID]],courses!A:E,3,FALSE)</f>
        <v>0.0</v>
      </c>
      <c r="E316" t="n">
        <f>VLOOKUP(data[[#This Row],[Course ID]],courses!A:E,4,FALSE)</f>
        <v>0.0</v>
      </c>
      <c r="F316" t="n">
        <f>VLOOKUP(data[[#This Row],[Course ID]],courses!A:E,5,FALSE)</f>
        <v>0.0</v>
      </c>
      <c r="G316" t="inlineStr">
        <is>
          <t>4165715</t>
        </is>
      </c>
      <c r="H316" t="inlineStr">
        <is>
          <t>EngageAlternativeFormat</t>
        </is>
      </c>
      <c r="I316" t="n">
        <v>1.0</v>
      </c>
      <c r="J316" t="n">
        <v>0.0</v>
      </c>
      <c r="K316" t="n">
        <v>0.0</v>
      </c>
      <c r="L316" t="n">
        <v>0.0</v>
      </c>
      <c r="M316" t="n">
        <v>1.61034309E9</v>
      </c>
      <c r="N316" t="inlineStr">
        <is>
          <t>6859</t>
        </is>
      </c>
      <c r="O316" t="inlineStr">
        <is>
          <t>pdf</t>
        </is>
      </c>
      <c r="P316" t="inlineStr">
        <is>
          <t/>
        </is>
      </c>
      <c r="Q316" t="inlineStr">
        <is>
          <t/>
        </is>
      </c>
      <c r="R316" t="inlineStr">
        <is>
          <t/>
        </is>
      </c>
      <c r="S316" t="inlineStr">
        <is>
          <t/>
        </is>
      </c>
      <c r="T316" t="n">
        <v>44200.0</v>
      </c>
      <c r="U316" t="n">
        <v>1.0</v>
      </c>
      <c r="V316" t="n">
        <v>0.0</v>
      </c>
    </row>
    <row r="317">
      <c r="A317" t="n">
        <v>-1.080937595E9</v>
      </c>
      <c r="B317" t="inlineStr">
        <is>
          <t>74</t>
        </is>
      </c>
      <c r="C317" t="n">
        <f>VLOOKUP(data[[#This Row],[Course ID]],courses!A:E,2,FALSE)</f>
        <v>0.0</v>
      </c>
      <c r="D317" t="n">
        <f>VLOOKUP(data[[#This Row],[Course ID]],courses!A:E,3,FALSE)</f>
        <v>0.0</v>
      </c>
      <c r="E317" t="n">
        <f>VLOOKUP(data[[#This Row],[Course ID]],courses!A:E,4,FALSE)</f>
        <v>0.0</v>
      </c>
      <c r="F317" t="n">
        <f>VLOOKUP(data[[#This Row],[Course ID]],courses!A:E,5,FALSE)</f>
        <v>0.0</v>
      </c>
      <c r="G317" t="inlineStr">
        <is>
          <t>4271264</t>
        </is>
      </c>
      <c r="H317" t="inlineStr">
        <is>
          <t>EngageAlternativeFormat</t>
        </is>
      </c>
      <c r="I317" t="n">
        <v>1.0</v>
      </c>
      <c r="J317" t="n">
        <v>0.0</v>
      </c>
      <c r="K317" t="n">
        <v>0.0</v>
      </c>
      <c r="L317" t="n">
        <v>0.0</v>
      </c>
      <c r="M317" t="n">
        <v>1.61034372E9</v>
      </c>
      <c r="N317" t="inlineStr">
        <is>
          <t>6859</t>
        </is>
      </c>
      <c r="O317" t="inlineStr">
        <is>
          <t>pdf</t>
        </is>
      </c>
      <c r="P317" t="inlineStr">
        <is>
          <t/>
        </is>
      </c>
      <c r="Q317" t="inlineStr">
        <is>
          <t/>
        </is>
      </c>
      <c r="R317" t="inlineStr">
        <is>
          <t/>
        </is>
      </c>
      <c r="S317" t="inlineStr">
        <is>
          <t/>
        </is>
      </c>
      <c r="T317" t="n">
        <v>44200.0</v>
      </c>
      <c r="U317" t="n">
        <v>1.0</v>
      </c>
      <c r="V317" t="n">
        <v>0.0</v>
      </c>
    </row>
    <row r="318">
      <c r="A318" t="n">
        <v>6.24476468E8</v>
      </c>
      <c r="B318" t="inlineStr">
        <is>
          <t>31513</t>
        </is>
      </c>
      <c r="C318" t="n">
        <f>VLOOKUP(data[[#This Row],[Course ID]],courses!A:E,2,FALSE)</f>
        <v>0.0</v>
      </c>
      <c r="D318" t="n">
        <f>VLOOKUP(data[[#This Row],[Course ID]],courses!A:E,3,FALSE)</f>
        <v>0.0</v>
      </c>
      <c r="E318" t="n">
        <f>VLOOKUP(data[[#This Row],[Course ID]],courses!A:E,4,FALSE)</f>
        <v>0.0</v>
      </c>
      <c r="F318" t="n">
        <f>VLOOKUP(data[[#This Row],[Course ID]],courses!A:E,5,FALSE)</f>
        <v>0.0</v>
      </c>
      <c r="G318" t="inlineStr">
        <is>
          <t>4243150</t>
        </is>
      </c>
      <c r="H318" t="inlineStr">
        <is>
          <t>EngageAlternativeFormat</t>
        </is>
      </c>
      <c r="I318" t="n">
        <v>1.0</v>
      </c>
      <c r="J318" t="n">
        <v>0.0</v>
      </c>
      <c r="K318" t="n">
        <v>0.0</v>
      </c>
      <c r="L318" t="n">
        <v>0.0</v>
      </c>
      <c r="M318" t="n">
        <v>1.610346247E9</v>
      </c>
      <c r="N318" t="inlineStr">
        <is>
          <t>6859</t>
        </is>
      </c>
      <c r="O318" t="inlineStr">
        <is>
          <t>pdf</t>
        </is>
      </c>
      <c r="P318" t="inlineStr">
        <is>
          <t/>
        </is>
      </c>
      <c r="Q318" t="inlineStr">
        <is>
          <t/>
        </is>
      </c>
      <c r="R318" t="inlineStr">
        <is>
          <t/>
        </is>
      </c>
      <c r="S318" t="inlineStr">
        <is>
          <t/>
        </is>
      </c>
      <c r="T318" t="n">
        <v>44200.0</v>
      </c>
      <c r="U318" t="n">
        <v>1.0</v>
      </c>
      <c r="V318" t="n">
        <v>0.0</v>
      </c>
    </row>
    <row r="319">
      <c r="A319" t="n">
        <v>1.37251659E9</v>
      </c>
      <c r="B319" t="inlineStr">
        <is>
          <t>17270</t>
        </is>
      </c>
      <c r="C319" t="n">
        <f>VLOOKUP(data[[#This Row],[Course ID]],courses!A:E,2,FALSE)</f>
        <v>0.0</v>
      </c>
      <c r="D319" t="n">
        <f>VLOOKUP(data[[#This Row],[Course ID]],courses!A:E,3,FALSE)</f>
        <v>0.0</v>
      </c>
      <c r="E319" t="n">
        <f>VLOOKUP(data[[#This Row],[Course ID]],courses!A:E,4,FALSE)</f>
        <v>0.0</v>
      </c>
      <c r="F319" t="n">
        <f>VLOOKUP(data[[#This Row],[Course ID]],courses!A:E,5,FALSE)</f>
        <v>0.0</v>
      </c>
      <c r="G319" t="inlineStr">
        <is>
          <t>4269667</t>
        </is>
      </c>
      <c r="H319" t="inlineStr">
        <is>
          <t>EngageAlternativeFormat</t>
        </is>
      </c>
      <c r="I319" t="n">
        <v>1.0</v>
      </c>
      <c r="J319" t="n">
        <v>0.0</v>
      </c>
      <c r="K319" t="n">
        <v>0.0</v>
      </c>
      <c r="L319" t="n">
        <v>0.0</v>
      </c>
      <c r="M319" t="n">
        <v>1.610347562E9</v>
      </c>
      <c r="N319" t="inlineStr">
        <is>
          <t>6859</t>
        </is>
      </c>
      <c r="O319" t="inlineStr">
        <is>
          <t>pdf</t>
        </is>
      </c>
      <c r="P319" t="inlineStr">
        <is>
          <t/>
        </is>
      </c>
      <c r="Q319" t="inlineStr">
        <is>
          <t/>
        </is>
      </c>
      <c r="R319" t="inlineStr">
        <is>
          <t/>
        </is>
      </c>
      <c r="S319" t="inlineStr">
        <is>
          <t/>
        </is>
      </c>
      <c r="T319" t="n">
        <v>44200.0</v>
      </c>
      <c r="U319" t="n">
        <v>1.0</v>
      </c>
      <c r="V319" t="n">
        <v>0.0</v>
      </c>
    </row>
    <row r="320">
      <c r="A320" t="n">
        <v>-1.230467039E9</v>
      </c>
      <c r="B320" t="inlineStr">
        <is>
          <t>17270</t>
        </is>
      </c>
      <c r="C320" t="n">
        <f>VLOOKUP(data[[#This Row],[Course ID]],courses!A:E,2,FALSE)</f>
        <v>0.0</v>
      </c>
      <c r="D320" t="n">
        <f>VLOOKUP(data[[#This Row],[Course ID]],courses!A:E,3,FALSE)</f>
        <v>0.0</v>
      </c>
      <c r="E320" t="n">
        <f>VLOOKUP(data[[#This Row],[Course ID]],courses!A:E,4,FALSE)</f>
        <v>0.0</v>
      </c>
      <c r="F320" t="n">
        <f>VLOOKUP(data[[#This Row],[Course ID]],courses!A:E,5,FALSE)</f>
        <v>0.0</v>
      </c>
      <c r="G320" t="inlineStr">
        <is>
          <t>4269667</t>
        </is>
      </c>
      <c r="H320" t="inlineStr">
        <is>
          <t>EngageAlternativeFormat</t>
        </is>
      </c>
      <c r="I320" t="n">
        <v>1.0</v>
      </c>
      <c r="J320" t="n">
        <v>0.0</v>
      </c>
      <c r="K320" t="n">
        <v>0.0</v>
      </c>
      <c r="L320" t="n">
        <v>0.0</v>
      </c>
      <c r="M320" t="n">
        <v>1.610348597E9</v>
      </c>
      <c r="N320" t="inlineStr">
        <is>
          <t>6859</t>
        </is>
      </c>
      <c r="O320" t="inlineStr">
        <is>
          <t>pdf</t>
        </is>
      </c>
      <c r="P320" t="inlineStr">
        <is>
          <t/>
        </is>
      </c>
      <c r="Q320" t="inlineStr">
        <is>
          <t/>
        </is>
      </c>
      <c r="R320" t="inlineStr">
        <is>
          <t/>
        </is>
      </c>
      <c r="S320" t="inlineStr">
        <is>
          <t/>
        </is>
      </c>
      <c r="T320" t="n">
        <v>44200.0</v>
      </c>
      <c r="U320" t="n">
        <v>1.0</v>
      </c>
      <c r="V320" t="n">
        <v>0.0</v>
      </c>
    </row>
    <row r="321">
      <c r="A321" t="n">
        <v>-3.15579144E8</v>
      </c>
      <c r="B321" t="inlineStr">
        <is>
          <t>74</t>
        </is>
      </c>
      <c r="C321" t="n">
        <f>VLOOKUP(data[[#This Row],[Course ID]],courses!A:E,2,FALSE)</f>
        <v>0.0</v>
      </c>
      <c r="D321" t="n">
        <f>VLOOKUP(data[[#This Row],[Course ID]],courses!A:E,3,FALSE)</f>
        <v>0.0</v>
      </c>
      <c r="E321" t="n">
        <f>VLOOKUP(data[[#This Row],[Course ID]],courses!A:E,4,FALSE)</f>
        <v>0.0</v>
      </c>
      <c r="F321" t="n">
        <f>VLOOKUP(data[[#This Row],[Course ID]],courses!A:E,5,FALSE)</f>
        <v>0.0</v>
      </c>
      <c r="G321" t="inlineStr">
        <is>
          <t>2904669</t>
        </is>
      </c>
      <c r="H321" t="inlineStr">
        <is>
          <t>EngageAlternativeFormat</t>
        </is>
      </c>
      <c r="I321" t="n">
        <v>1.0</v>
      </c>
      <c r="J321" t="n">
        <v>0.0</v>
      </c>
      <c r="K321" t="n">
        <v>0.0</v>
      </c>
      <c r="L321" t="n">
        <v>0.0</v>
      </c>
      <c r="M321" t="n">
        <v>1.61034969E9</v>
      </c>
      <c r="N321" t="inlineStr">
        <is>
          <t>6859</t>
        </is>
      </c>
      <c r="O321" t="inlineStr">
        <is>
          <t>pdf</t>
        </is>
      </c>
      <c r="P321" t="inlineStr">
        <is>
          <t/>
        </is>
      </c>
      <c r="Q321" t="inlineStr">
        <is>
          <t/>
        </is>
      </c>
      <c r="R321" t="inlineStr">
        <is>
          <t/>
        </is>
      </c>
      <c r="S321" t="inlineStr">
        <is>
          <t/>
        </is>
      </c>
      <c r="T321" t="n">
        <v>44200.0</v>
      </c>
      <c r="U321" t="n">
        <v>1.0</v>
      </c>
      <c r="V321" t="n">
        <v>0.0</v>
      </c>
    </row>
    <row r="322">
      <c r="A322" t="n">
        <v>-1.043115106E9</v>
      </c>
      <c r="B322" t="inlineStr">
        <is>
          <t>74</t>
        </is>
      </c>
      <c r="C322" t="n">
        <f>VLOOKUP(data[[#This Row],[Course ID]],courses!A:E,2,FALSE)</f>
        <v>0.0</v>
      </c>
      <c r="D322" t="n">
        <f>VLOOKUP(data[[#This Row],[Course ID]],courses!A:E,3,FALSE)</f>
        <v>0.0</v>
      </c>
      <c r="E322" t="n">
        <f>VLOOKUP(data[[#This Row],[Course ID]],courses!A:E,4,FALSE)</f>
        <v>0.0</v>
      </c>
      <c r="F322" t="n">
        <f>VLOOKUP(data[[#This Row],[Course ID]],courses!A:E,5,FALSE)</f>
        <v>0.0</v>
      </c>
      <c r="G322" t="inlineStr">
        <is>
          <t>4165715</t>
        </is>
      </c>
      <c r="H322" t="inlineStr">
        <is>
          <t>EngageAlternativeFormat</t>
        </is>
      </c>
      <c r="I322" t="n">
        <v>1.0</v>
      </c>
      <c r="J322" t="n">
        <v>0.0</v>
      </c>
      <c r="K322" t="n">
        <v>0.0</v>
      </c>
      <c r="L322" t="n">
        <v>0.0</v>
      </c>
      <c r="M322" t="n">
        <v>1.610349968E9</v>
      </c>
      <c r="N322" t="inlineStr">
        <is>
          <t>6859</t>
        </is>
      </c>
      <c r="O322" t="inlineStr">
        <is>
          <t>pdf</t>
        </is>
      </c>
      <c r="P322" t="inlineStr">
        <is>
          <t/>
        </is>
      </c>
      <c r="Q322" t="inlineStr">
        <is>
          <t/>
        </is>
      </c>
      <c r="R322" t="inlineStr">
        <is>
          <t/>
        </is>
      </c>
      <c r="S322" t="inlineStr">
        <is>
          <t/>
        </is>
      </c>
      <c r="T322" t="n">
        <v>44200.0</v>
      </c>
      <c r="U322" t="n">
        <v>1.0</v>
      </c>
      <c r="V322" t="n">
        <v>0.0</v>
      </c>
    </row>
    <row r="323">
      <c r="A323" t="n">
        <v>-7.07065482E8</v>
      </c>
      <c r="B323" t="inlineStr">
        <is>
          <t>74</t>
        </is>
      </c>
      <c r="C323" t="n">
        <f>VLOOKUP(data[[#This Row],[Course ID]],courses!A:E,2,FALSE)</f>
        <v>0.0</v>
      </c>
      <c r="D323" t="n">
        <f>VLOOKUP(data[[#This Row],[Course ID]],courses!A:E,3,FALSE)</f>
        <v>0.0</v>
      </c>
      <c r="E323" t="n">
        <f>VLOOKUP(data[[#This Row],[Course ID]],courses!A:E,4,FALSE)</f>
        <v>0.0</v>
      </c>
      <c r="F323" t="n">
        <f>VLOOKUP(data[[#This Row],[Course ID]],courses!A:E,5,FALSE)</f>
        <v>0.0</v>
      </c>
      <c r="G323" t="inlineStr">
        <is>
          <t>2179128</t>
        </is>
      </c>
      <c r="H323" t="inlineStr">
        <is>
          <t>EngageAlternativeFormat</t>
        </is>
      </c>
      <c r="I323" t="n">
        <v>1.0</v>
      </c>
      <c r="J323" t="n">
        <v>0.0</v>
      </c>
      <c r="K323" t="n">
        <v>0.0</v>
      </c>
      <c r="L323" t="n">
        <v>0.0</v>
      </c>
      <c r="M323" t="n">
        <v>1.610350225E9</v>
      </c>
      <c r="N323" t="inlineStr">
        <is>
          <t>6859</t>
        </is>
      </c>
      <c r="O323" t="inlineStr">
        <is>
          <t>pdf</t>
        </is>
      </c>
      <c r="P323" t="inlineStr">
        <is>
          <t/>
        </is>
      </c>
      <c r="Q323" t="inlineStr">
        <is>
          <t/>
        </is>
      </c>
      <c r="R323" t="inlineStr">
        <is>
          <t/>
        </is>
      </c>
      <c r="S323" t="inlineStr">
        <is>
          <t/>
        </is>
      </c>
      <c r="T323" t="n">
        <v>44200.0</v>
      </c>
      <c r="U323" t="n">
        <v>1.0</v>
      </c>
      <c r="V323" t="n">
        <v>0.0</v>
      </c>
    </row>
    <row r="324">
      <c r="A324" t="n">
        <v>-4.13431451E8</v>
      </c>
      <c r="B324" t="inlineStr">
        <is>
          <t>31513</t>
        </is>
      </c>
      <c r="C324" t="n">
        <f>VLOOKUP(data[[#This Row],[Course ID]],courses!A:E,2,FALSE)</f>
        <v>0.0</v>
      </c>
      <c r="D324" t="n">
        <f>VLOOKUP(data[[#This Row],[Course ID]],courses!A:E,3,FALSE)</f>
        <v>0.0</v>
      </c>
      <c r="E324" t="n">
        <f>VLOOKUP(data[[#This Row],[Course ID]],courses!A:E,4,FALSE)</f>
        <v>0.0</v>
      </c>
      <c r="F324" t="n">
        <f>VLOOKUP(data[[#This Row],[Course ID]],courses!A:E,5,FALSE)</f>
        <v>0.0</v>
      </c>
      <c r="G324" t="inlineStr">
        <is>
          <t>4243150</t>
        </is>
      </c>
      <c r="H324" t="inlineStr">
        <is>
          <t>EngageAlternativeFormat</t>
        </is>
      </c>
      <c r="I324" t="n">
        <v>1.0</v>
      </c>
      <c r="J324" t="n">
        <v>0.0</v>
      </c>
      <c r="K324" t="n">
        <v>0.0</v>
      </c>
      <c r="L324" t="n">
        <v>0.0</v>
      </c>
      <c r="M324" t="n">
        <v>1.610350762E9</v>
      </c>
      <c r="N324" t="inlineStr">
        <is>
          <t>6859</t>
        </is>
      </c>
      <c r="O324" t="inlineStr">
        <is>
          <t>pdf</t>
        </is>
      </c>
      <c r="P324" t="inlineStr">
        <is>
          <t/>
        </is>
      </c>
      <c r="Q324" t="inlineStr">
        <is>
          <t/>
        </is>
      </c>
      <c r="R324" t="inlineStr">
        <is>
          <t/>
        </is>
      </c>
      <c r="S324" t="inlineStr">
        <is>
          <t/>
        </is>
      </c>
      <c r="T324" t="n">
        <v>44200.0</v>
      </c>
      <c r="U324" t="n">
        <v>1.0</v>
      </c>
      <c r="V324" t="n">
        <v>0.0</v>
      </c>
    </row>
    <row r="325">
      <c r="A325" t="n">
        <v>-1.814065756E9</v>
      </c>
      <c r="B325" t="inlineStr">
        <is>
          <t>74</t>
        </is>
      </c>
      <c r="C325" t="n">
        <f>VLOOKUP(data[[#This Row],[Course ID]],courses!A:E,2,FALSE)</f>
        <v>0.0</v>
      </c>
      <c r="D325" t="n">
        <f>VLOOKUP(data[[#This Row],[Course ID]],courses!A:E,3,FALSE)</f>
        <v>0.0</v>
      </c>
      <c r="E325" t="n">
        <f>VLOOKUP(data[[#This Row],[Course ID]],courses!A:E,4,FALSE)</f>
        <v>0.0</v>
      </c>
      <c r="F325" t="n">
        <f>VLOOKUP(data[[#This Row],[Course ID]],courses!A:E,5,FALSE)</f>
        <v>0.0</v>
      </c>
      <c r="G325" t="inlineStr">
        <is>
          <t>4271264</t>
        </is>
      </c>
      <c r="H325" t="inlineStr">
        <is>
          <t>EngageAlternativeFormat</t>
        </is>
      </c>
      <c r="I325" t="n">
        <v>1.0</v>
      </c>
      <c r="J325" t="n">
        <v>0.0</v>
      </c>
      <c r="K325" t="n">
        <v>0.0</v>
      </c>
      <c r="L325" t="n">
        <v>0.0</v>
      </c>
      <c r="M325" t="n">
        <v>1.610350952E9</v>
      </c>
      <c r="N325" t="inlineStr">
        <is>
          <t>6859</t>
        </is>
      </c>
      <c r="O325" t="inlineStr">
        <is>
          <t>pdf</t>
        </is>
      </c>
      <c r="P325" t="inlineStr">
        <is>
          <t/>
        </is>
      </c>
      <c r="Q325" t="inlineStr">
        <is>
          <t/>
        </is>
      </c>
      <c r="R325" t="inlineStr">
        <is>
          <t/>
        </is>
      </c>
      <c r="S325" t="inlineStr">
        <is>
          <t/>
        </is>
      </c>
      <c r="T325" t="n">
        <v>44200.0</v>
      </c>
      <c r="U325" t="n">
        <v>1.0</v>
      </c>
      <c r="V325" t="n">
        <v>0.0</v>
      </c>
    </row>
    <row r="326">
      <c r="A326" t="n">
        <v>8.86916316E8</v>
      </c>
      <c r="B326" t="inlineStr">
        <is>
          <t>74</t>
        </is>
      </c>
      <c r="C326" t="n">
        <f>VLOOKUP(data[[#This Row],[Course ID]],courses!A:E,2,FALSE)</f>
        <v>0.0</v>
      </c>
      <c r="D326" t="n">
        <f>VLOOKUP(data[[#This Row],[Course ID]],courses!A:E,3,FALSE)</f>
        <v>0.0</v>
      </c>
      <c r="E326" t="n">
        <f>VLOOKUP(data[[#This Row],[Course ID]],courses!A:E,4,FALSE)</f>
        <v>0.0</v>
      </c>
      <c r="F326" t="n">
        <f>VLOOKUP(data[[#This Row],[Course ID]],courses!A:E,5,FALSE)</f>
        <v>0.0</v>
      </c>
      <c r="G326" t="inlineStr">
        <is>
          <t>4165715</t>
        </is>
      </c>
      <c r="H326" t="inlineStr">
        <is>
          <t>EngageAlternativeFormat</t>
        </is>
      </c>
      <c r="I326" t="n">
        <v>1.0</v>
      </c>
      <c r="J326" t="n">
        <v>0.0</v>
      </c>
      <c r="K326" t="n">
        <v>0.0</v>
      </c>
      <c r="L326" t="n">
        <v>0.0</v>
      </c>
      <c r="M326" t="n">
        <v>1.610351327E9</v>
      </c>
      <c r="N326" t="inlineStr">
        <is>
          <t>6859</t>
        </is>
      </c>
      <c r="O326" t="inlineStr">
        <is>
          <t>pdf</t>
        </is>
      </c>
      <c r="P326" t="inlineStr">
        <is>
          <t/>
        </is>
      </c>
      <c r="Q326" t="inlineStr">
        <is>
          <t/>
        </is>
      </c>
      <c r="R326" t="inlineStr">
        <is>
          <t/>
        </is>
      </c>
      <c r="S326" t="inlineStr">
        <is>
          <t/>
        </is>
      </c>
      <c r="T326" t="n">
        <v>44200.0</v>
      </c>
      <c r="U326" t="n">
        <v>1.0</v>
      </c>
      <c r="V326" t="n">
        <v>0.0</v>
      </c>
    </row>
    <row r="327">
      <c r="A327" t="n">
        <v>-1.668928696E9</v>
      </c>
      <c r="B327" t="inlineStr">
        <is>
          <t>74</t>
        </is>
      </c>
      <c r="C327" t="n">
        <f>VLOOKUP(data[[#This Row],[Course ID]],courses!A:E,2,FALSE)</f>
        <v>0.0</v>
      </c>
      <c r="D327" t="n">
        <f>VLOOKUP(data[[#This Row],[Course ID]],courses!A:E,3,FALSE)</f>
        <v>0.0</v>
      </c>
      <c r="E327" t="n">
        <f>VLOOKUP(data[[#This Row],[Course ID]],courses!A:E,4,FALSE)</f>
        <v>0.0</v>
      </c>
      <c r="F327" t="n">
        <f>VLOOKUP(data[[#This Row],[Course ID]],courses!A:E,5,FALSE)</f>
        <v>0.0</v>
      </c>
      <c r="G327" t="inlineStr">
        <is>
          <t>2178252</t>
        </is>
      </c>
      <c r="H327" t="inlineStr">
        <is>
          <t>EngageAlternativeFormat</t>
        </is>
      </c>
      <c r="I327" t="n">
        <v>1.0</v>
      </c>
      <c r="J327" t="n">
        <v>0.0</v>
      </c>
      <c r="K327" t="n">
        <v>0.0</v>
      </c>
      <c r="L327" t="n">
        <v>0.0</v>
      </c>
      <c r="M327" t="n">
        <v>1.61035182E9</v>
      </c>
      <c r="N327" t="inlineStr">
        <is>
          <t>6859</t>
        </is>
      </c>
      <c r="O327" t="inlineStr">
        <is>
          <t>pdf</t>
        </is>
      </c>
      <c r="P327" t="inlineStr">
        <is>
          <t/>
        </is>
      </c>
      <c r="Q327" t="inlineStr">
        <is>
          <t/>
        </is>
      </c>
      <c r="R327" t="inlineStr">
        <is>
          <t/>
        </is>
      </c>
      <c r="S327" t="inlineStr">
        <is>
          <t/>
        </is>
      </c>
      <c r="T327" t="n">
        <v>44200.0</v>
      </c>
      <c r="U327" t="n">
        <v>1.0</v>
      </c>
      <c r="V327" t="n">
        <v>0.0</v>
      </c>
    </row>
    <row r="328">
      <c r="A328" t="n">
        <v>-1.122781104E9</v>
      </c>
      <c r="B328" t="inlineStr">
        <is>
          <t>74</t>
        </is>
      </c>
      <c r="C328" t="n">
        <f>VLOOKUP(data[[#This Row],[Course ID]],courses!A:E,2,FALSE)</f>
        <v>0.0</v>
      </c>
      <c r="D328" t="n">
        <f>VLOOKUP(data[[#This Row],[Course ID]],courses!A:E,3,FALSE)</f>
        <v>0.0</v>
      </c>
      <c r="E328" t="n">
        <f>VLOOKUP(data[[#This Row],[Course ID]],courses!A:E,4,FALSE)</f>
        <v>0.0</v>
      </c>
      <c r="F328" t="n">
        <f>VLOOKUP(data[[#This Row],[Course ID]],courses!A:E,5,FALSE)</f>
        <v>0.0</v>
      </c>
      <c r="G328" t="inlineStr">
        <is>
          <t>2178252</t>
        </is>
      </c>
      <c r="H328" t="inlineStr">
        <is>
          <t>BeginDownloadAlternativeFormats</t>
        </is>
      </c>
      <c r="I328" t="n">
        <v>0.0</v>
      </c>
      <c r="J328" t="n">
        <v>1.0</v>
      </c>
      <c r="K328" t="n">
        <v>0.0</v>
      </c>
      <c r="L328" t="n">
        <v>0.0</v>
      </c>
      <c r="M328" t="n">
        <v>1.610351839E9</v>
      </c>
      <c r="N328" t="inlineStr">
        <is>
          <t>6859</t>
        </is>
      </c>
      <c r="O328" t="inlineStr">
        <is>
          <t>pdf</t>
        </is>
      </c>
      <c r="P328" t="inlineStr">
        <is>
          <t>Html</t>
        </is>
      </c>
      <c r="Q328" t="inlineStr">
        <is>
          <t/>
        </is>
      </c>
      <c r="R328" t="inlineStr">
        <is>
          <t/>
        </is>
      </c>
      <c r="S328" t="inlineStr">
        <is>
          <t/>
        </is>
      </c>
      <c r="T328" t="n">
        <v>44200.0</v>
      </c>
      <c r="U328" t="n">
        <v>1.0</v>
      </c>
      <c r="V328" t="n">
        <v>0.0</v>
      </c>
    </row>
    <row r="329">
      <c r="A329" t="n">
        <v>-3.02975447E8</v>
      </c>
      <c r="B329" t="inlineStr">
        <is>
          <t>61</t>
        </is>
      </c>
      <c r="C329" t="n">
        <f>VLOOKUP(data[[#This Row],[Course ID]],courses!A:E,2,FALSE)</f>
        <v>0.0</v>
      </c>
      <c r="D329" t="n">
        <f>VLOOKUP(data[[#This Row],[Course ID]],courses!A:E,3,FALSE)</f>
        <v>0.0</v>
      </c>
      <c r="E329" t="n">
        <f>VLOOKUP(data[[#This Row],[Course ID]],courses!A:E,4,FALSE)</f>
        <v>0.0</v>
      </c>
      <c r="F329" t="n">
        <f>VLOOKUP(data[[#This Row],[Course ID]],courses!A:E,5,FALSE)</f>
        <v>0.0</v>
      </c>
      <c r="G329" t="inlineStr">
        <is>
          <t>4270429</t>
        </is>
      </c>
      <c r="H329" t="inlineStr">
        <is>
          <t>EngageAlternativeFormat</t>
        </is>
      </c>
      <c r="I329" t="n">
        <v>1.0</v>
      </c>
      <c r="J329" t="n">
        <v>0.0</v>
      </c>
      <c r="K329" t="n">
        <v>0.0</v>
      </c>
      <c r="L329" t="n">
        <v>0.0</v>
      </c>
      <c r="M329" t="n">
        <v>1.610354476E9</v>
      </c>
      <c r="N329" t="inlineStr">
        <is>
          <t>6859</t>
        </is>
      </c>
      <c r="O329" t="inlineStr">
        <is>
          <t>pdf</t>
        </is>
      </c>
      <c r="P329" t="inlineStr">
        <is>
          <t/>
        </is>
      </c>
      <c r="Q329" t="inlineStr">
        <is>
          <t/>
        </is>
      </c>
      <c r="R329" t="inlineStr">
        <is>
          <t/>
        </is>
      </c>
      <c r="S329" t="inlineStr">
        <is>
          <t/>
        </is>
      </c>
      <c r="T329" t="n">
        <v>44207.0</v>
      </c>
      <c r="U329" t="n">
        <v>1.0</v>
      </c>
      <c r="V329" t="n">
        <v>0.0</v>
      </c>
    </row>
    <row r="330">
      <c r="A330" t="n">
        <v>-1.399596089E9</v>
      </c>
      <c r="B330" t="inlineStr">
        <is>
          <t>74</t>
        </is>
      </c>
      <c r="C330" t="n">
        <f>VLOOKUP(data[[#This Row],[Course ID]],courses!A:E,2,FALSE)</f>
        <v>0.0</v>
      </c>
      <c r="D330" t="n">
        <f>VLOOKUP(data[[#This Row],[Course ID]],courses!A:E,3,FALSE)</f>
        <v>0.0</v>
      </c>
      <c r="E330" t="n">
        <f>VLOOKUP(data[[#This Row],[Course ID]],courses!A:E,4,FALSE)</f>
        <v>0.0</v>
      </c>
      <c r="F330" t="n">
        <f>VLOOKUP(data[[#This Row],[Course ID]],courses!A:E,5,FALSE)</f>
        <v>0.0</v>
      </c>
      <c r="G330" t="inlineStr">
        <is>
          <t>4165715</t>
        </is>
      </c>
      <c r="H330" t="inlineStr">
        <is>
          <t>EngageAlternativeFormat</t>
        </is>
      </c>
      <c r="I330" t="n">
        <v>1.0</v>
      </c>
      <c r="J330" t="n">
        <v>0.0</v>
      </c>
      <c r="K330" t="n">
        <v>0.0</v>
      </c>
      <c r="L330" t="n">
        <v>0.0</v>
      </c>
      <c r="M330" t="n">
        <v>1.610354535E9</v>
      </c>
      <c r="N330" t="inlineStr">
        <is>
          <t>6859</t>
        </is>
      </c>
      <c r="O330" t="inlineStr">
        <is>
          <t>pdf</t>
        </is>
      </c>
      <c r="P330" t="inlineStr">
        <is>
          <t/>
        </is>
      </c>
      <c r="Q330" t="inlineStr">
        <is>
          <t/>
        </is>
      </c>
      <c r="R330" t="inlineStr">
        <is>
          <t/>
        </is>
      </c>
      <c r="S330" t="inlineStr">
        <is>
          <t/>
        </is>
      </c>
      <c r="T330" t="n">
        <v>44207.0</v>
      </c>
      <c r="U330" t="n">
        <v>1.0</v>
      </c>
      <c r="V330" t="n">
        <v>0.0</v>
      </c>
    </row>
    <row r="331">
      <c r="A331" t="n">
        <v>-6.97774044E8</v>
      </c>
      <c r="B331" t="inlineStr">
        <is>
          <t>17270</t>
        </is>
      </c>
      <c r="C331" t="n">
        <f>VLOOKUP(data[[#This Row],[Course ID]],courses!A:E,2,FALSE)</f>
        <v>0.0</v>
      </c>
      <c r="D331" t="n">
        <f>VLOOKUP(data[[#This Row],[Course ID]],courses!A:E,3,FALSE)</f>
        <v>0.0</v>
      </c>
      <c r="E331" t="n">
        <f>VLOOKUP(data[[#This Row],[Course ID]],courses!A:E,4,FALSE)</f>
        <v>0.0</v>
      </c>
      <c r="F331" t="n">
        <f>VLOOKUP(data[[#This Row],[Course ID]],courses!A:E,5,FALSE)</f>
        <v>0.0</v>
      </c>
      <c r="G331" t="inlineStr">
        <is>
          <t>4216182</t>
        </is>
      </c>
      <c r="H331" t="inlineStr">
        <is>
          <t>EngageAlternativeFormat</t>
        </is>
      </c>
      <c r="I331" t="n">
        <v>1.0</v>
      </c>
      <c r="J331" t="n">
        <v>0.0</v>
      </c>
      <c r="K331" t="n">
        <v>0.0</v>
      </c>
      <c r="L331" t="n">
        <v>0.0</v>
      </c>
      <c r="M331" t="n">
        <v>1.610355176E9</v>
      </c>
      <c r="N331" t="inlineStr">
        <is>
          <t>6859</t>
        </is>
      </c>
      <c r="O331" t="inlineStr">
        <is>
          <t>pdf</t>
        </is>
      </c>
      <c r="P331" t="inlineStr">
        <is>
          <t/>
        </is>
      </c>
      <c r="Q331" t="inlineStr">
        <is>
          <t/>
        </is>
      </c>
      <c r="R331" t="inlineStr">
        <is>
          <t/>
        </is>
      </c>
      <c r="S331" t="inlineStr">
        <is>
          <t/>
        </is>
      </c>
      <c r="T331" t="n">
        <v>44207.0</v>
      </c>
      <c r="U331" t="n">
        <v>1.0</v>
      </c>
      <c r="V331" t="n">
        <v>0.0</v>
      </c>
    </row>
    <row r="332">
      <c r="A332" t="n">
        <v>-1.248978935E9</v>
      </c>
      <c r="B332" t="inlineStr">
        <is>
          <t>17270</t>
        </is>
      </c>
      <c r="C332" t="n">
        <f>VLOOKUP(data[[#This Row],[Course ID]],courses!A:E,2,FALSE)</f>
        <v>0.0</v>
      </c>
      <c r="D332" t="n">
        <f>VLOOKUP(data[[#This Row],[Course ID]],courses!A:E,3,FALSE)</f>
        <v>0.0</v>
      </c>
      <c r="E332" t="n">
        <f>VLOOKUP(data[[#This Row],[Course ID]],courses!A:E,4,FALSE)</f>
        <v>0.0</v>
      </c>
      <c r="F332" t="n">
        <f>VLOOKUP(data[[#This Row],[Course ID]],courses!A:E,5,FALSE)</f>
        <v>0.0</v>
      </c>
      <c r="G332" t="inlineStr">
        <is>
          <t>4216182</t>
        </is>
      </c>
      <c r="H332" t="inlineStr">
        <is>
          <t>EngageAlternativeFormat</t>
        </is>
      </c>
      <c r="I332" t="n">
        <v>1.0</v>
      </c>
      <c r="J332" t="n">
        <v>0.0</v>
      </c>
      <c r="K332" t="n">
        <v>0.0</v>
      </c>
      <c r="L332" t="n">
        <v>0.0</v>
      </c>
      <c r="M332" t="n">
        <v>1.610355184E9</v>
      </c>
      <c r="N332" t="inlineStr">
        <is>
          <t>6859</t>
        </is>
      </c>
      <c r="O332" t="inlineStr">
        <is>
          <t>pdf</t>
        </is>
      </c>
      <c r="P332" t="inlineStr">
        <is>
          <t/>
        </is>
      </c>
      <c r="Q332" t="inlineStr">
        <is>
          <t/>
        </is>
      </c>
      <c r="R332" t="inlineStr">
        <is>
          <t/>
        </is>
      </c>
      <c r="S332" t="inlineStr">
        <is>
          <t/>
        </is>
      </c>
      <c r="T332" t="n">
        <v>44207.0</v>
      </c>
      <c r="U332" t="n">
        <v>1.0</v>
      </c>
      <c r="V332" t="n">
        <v>0.0</v>
      </c>
    </row>
    <row r="333">
      <c r="A333" t="n">
        <v>1.760421665E9</v>
      </c>
      <c r="B333" t="inlineStr">
        <is>
          <t>17270</t>
        </is>
      </c>
      <c r="C333" t="n">
        <f>VLOOKUP(data[[#This Row],[Course ID]],courses!A:E,2,FALSE)</f>
        <v>0.0</v>
      </c>
      <c r="D333" t="n">
        <f>VLOOKUP(data[[#This Row],[Course ID]],courses!A:E,3,FALSE)</f>
        <v>0.0</v>
      </c>
      <c r="E333" t="n">
        <f>VLOOKUP(data[[#This Row],[Course ID]],courses!A:E,4,FALSE)</f>
        <v>0.0</v>
      </c>
      <c r="F333" t="n">
        <f>VLOOKUP(data[[#This Row],[Course ID]],courses!A:E,5,FALSE)</f>
        <v>0.0</v>
      </c>
      <c r="G333" t="inlineStr">
        <is>
          <t>4216182</t>
        </is>
      </c>
      <c r="H333" t="inlineStr">
        <is>
          <t>EngageAlternativeFormat</t>
        </is>
      </c>
      <c r="I333" t="n">
        <v>1.0</v>
      </c>
      <c r="J333" t="n">
        <v>0.0</v>
      </c>
      <c r="K333" t="n">
        <v>0.0</v>
      </c>
      <c r="L333" t="n">
        <v>0.0</v>
      </c>
      <c r="M333" t="n">
        <v>1.610355196E9</v>
      </c>
      <c r="N333" t="inlineStr">
        <is>
          <t>6859</t>
        </is>
      </c>
      <c r="O333" t="inlineStr">
        <is>
          <t>pdf</t>
        </is>
      </c>
      <c r="P333" t="inlineStr">
        <is>
          <t/>
        </is>
      </c>
      <c r="Q333" t="inlineStr">
        <is>
          <t/>
        </is>
      </c>
      <c r="R333" t="inlineStr">
        <is>
          <t/>
        </is>
      </c>
      <c r="S333" t="inlineStr">
        <is>
          <t/>
        </is>
      </c>
      <c r="T333" t="n">
        <v>44207.0</v>
      </c>
      <c r="U333" t="n">
        <v>1.0</v>
      </c>
      <c r="V333" t="n">
        <v>0.0</v>
      </c>
    </row>
    <row r="334">
      <c r="A334" t="n">
        <v>-1.837136807E9</v>
      </c>
      <c r="B334" t="inlineStr">
        <is>
          <t>17270</t>
        </is>
      </c>
      <c r="C334" t="n">
        <f>VLOOKUP(data[[#This Row],[Course ID]],courses!A:E,2,FALSE)</f>
        <v>0.0</v>
      </c>
      <c r="D334" t="n">
        <f>VLOOKUP(data[[#This Row],[Course ID]],courses!A:E,3,FALSE)</f>
        <v>0.0</v>
      </c>
      <c r="E334" t="n">
        <f>VLOOKUP(data[[#This Row],[Course ID]],courses!A:E,4,FALSE)</f>
        <v>0.0</v>
      </c>
      <c r="F334" t="n">
        <f>VLOOKUP(data[[#This Row],[Course ID]],courses!A:E,5,FALSE)</f>
        <v>0.0</v>
      </c>
      <c r="G334" t="inlineStr">
        <is>
          <t>4269667</t>
        </is>
      </c>
      <c r="H334" t="inlineStr">
        <is>
          <t>EngageAlternativeFormat</t>
        </is>
      </c>
      <c r="I334" t="n">
        <v>1.0</v>
      </c>
      <c r="J334" t="n">
        <v>0.0</v>
      </c>
      <c r="K334" t="n">
        <v>0.0</v>
      </c>
      <c r="L334" t="n">
        <v>0.0</v>
      </c>
      <c r="M334" t="n">
        <v>1.610357731E9</v>
      </c>
      <c r="N334" t="inlineStr">
        <is>
          <t>6859</t>
        </is>
      </c>
      <c r="O334" t="inlineStr">
        <is>
          <t>pdf</t>
        </is>
      </c>
      <c r="P334" t="inlineStr">
        <is>
          <t/>
        </is>
      </c>
      <c r="Q334" t="inlineStr">
        <is>
          <t/>
        </is>
      </c>
      <c r="R334" t="inlineStr">
        <is>
          <t/>
        </is>
      </c>
      <c r="S334" t="inlineStr">
        <is>
          <t/>
        </is>
      </c>
      <c r="T334" t="n">
        <v>44207.0</v>
      </c>
      <c r="U334" t="n">
        <v>1.0</v>
      </c>
      <c r="V334" t="n">
        <v>0.0</v>
      </c>
    </row>
    <row r="335">
      <c r="A335" t="n">
        <v>2.11227372E8</v>
      </c>
      <c r="B335" t="inlineStr">
        <is>
          <t>103</t>
        </is>
      </c>
      <c r="C335" t="n">
        <f>VLOOKUP(data[[#This Row],[Course ID]],courses!A:E,2,FALSE)</f>
        <v>0.0</v>
      </c>
      <c r="D335" t="n">
        <f>VLOOKUP(data[[#This Row],[Course ID]],courses!A:E,3,FALSE)</f>
        <v>0.0</v>
      </c>
      <c r="E335" t="n">
        <f>VLOOKUP(data[[#This Row],[Course ID]],courses!A:E,4,FALSE)</f>
        <v>0.0</v>
      </c>
      <c r="F335" t="n">
        <f>VLOOKUP(data[[#This Row],[Course ID]],courses!A:E,5,FALSE)</f>
        <v>0.0</v>
      </c>
      <c r="G335" t="inlineStr">
        <is>
          <t>1468460</t>
        </is>
      </c>
      <c r="H335" t="inlineStr">
        <is>
          <t>EngageAlternativeFormat</t>
        </is>
      </c>
      <c r="I335" t="n">
        <v>1.0</v>
      </c>
      <c r="J335" t="n">
        <v>0.0</v>
      </c>
      <c r="K335" t="n">
        <v>0.0</v>
      </c>
      <c r="L335" t="n">
        <v>0.0</v>
      </c>
      <c r="M335" t="n">
        <v>1.610358573E9</v>
      </c>
      <c r="N335" t="inlineStr">
        <is>
          <t>6859</t>
        </is>
      </c>
      <c r="O335" t="inlineStr">
        <is>
          <t>pdf</t>
        </is>
      </c>
      <c r="P335" t="inlineStr">
        <is>
          <t/>
        </is>
      </c>
      <c r="Q335" t="inlineStr">
        <is>
          <t/>
        </is>
      </c>
      <c r="R335" t="inlineStr">
        <is>
          <t/>
        </is>
      </c>
      <c r="S335" t="inlineStr">
        <is>
          <t/>
        </is>
      </c>
      <c r="T335" t="n">
        <v>44207.0</v>
      </c>
      <c r="U335" t="n">
        <v>1.0</v>
      </c>
      <c r="V335" t="n">
        <v>0.0</v>
      </c>
    </row>
    <row r="336">
      <c r="A336" t="n">
        <v>-1.731207262E9</v>
      </c>
      <c r="B336" t="inlineStr">
        <is>
          <t>17270</t>
        </is>
      </c>
      <c r="C336" t="n">
        <f>VLOOKUP(data[[#This Row],[Course ID]],courses!A:E,2,FALSE)</f>
        <v>0.0</v>
      </c>
      <c r="D336" t="n">
        <f>VLOOKUP(data[[#This Row],[Course ID]],courses!A:E,3,FALSE)</f>
        <v>0.0</v>
      </c>
      <c r="E336" t="n">
        <f>VLOOKUP(data[[#This Row],[Course ID]],courses!A:E,4,FALSE)</f>
        <v>0.0</v>
      </c>
      <c r="F336" t="n">
        <f>VLOOKUP(data[[#This Row],[Course ID]],courses!A:E,5,FALSE)</f>
        <v>0.0</v>
      </c>
      <c r="G336" t="inlineStr">
        <is>
          <t>4244982</t>
        </is>
      </c>
      <c r="H336" t="inlineStr">
        <is>
          <t>EngageAlternativeFormat</t>
        </is>
      </c>
      <c r="I336" t="n">
        <v>1.0</v>
      </c>
      <c r="J336" t="n">
        <v>0.0</v>
      </c>
      <c r="K336" t="n">
        <v>0.0</v>
      </c>
      <c r="L336" t="n">
        <v>0.0</v>
      </c>
      <c r="M336" t="n">
        <v>1.610359302E9</v>
      </c>
      <c r="N336" t="inlineStr">
        <is>
          <t>6859</t>
        </is>
      </c>
      <c r="O336" t="inlineStr">
        <is>
          <t>pdf</t>
        </is>
      </c>
      <c r="P336" t="inlineStr">
        <is>
          <t/>
        </is>
      </c>
      <c r="Q336" t="inlineStr">
        <is>
          <t/>
        </is>
      </c>
      <c r="R336" t="inlineStr">
        <is>
          <t/>
        </is>
      </c>
      <c r="S336" t="inlineStr">
        <is>
          <t/>
        </is>
      </c>
      <c r="T336" t="n">
        <v>44207.0</v>
      </c>
      <c r="U336" t="n">
        <v>1.0</v>
      </c>
      <c r="V336" t="n">
        <v>0.0</v>
      </c>
    </row>
    <row r="337">
      <c r="A337" t="n">
        <v>-3.26427028E8</v>
      </c>
      <c r="B337" t="inlineStr">
        <is>
          <t>23</t>
        </is>
      </c>
      <c r="C337" t="n">
        <f>VLOOKUP(data[[#This Row],[Course ID]],courses!A:E,2,FALSE)</f>
        <v>0.0</v>
      </c>
      <c r="D337" t="n">
        <f>VLOOKUP(data[[#This Row],[Course ID]],courses!A:E,3,FALSE)</f>
        <v>0.0</v>
      </c>
      <c r="E337" t="n">
        <f>VLOOKUP(data[[#This Row],[Course ID]],courses!A:E,4,FALSE)</f>
        <v>0.0</v>
      </c>
      <c r="F337" t="n">
        <f>VLOOKUP(data[[#This Row],[Course ID]],courses!A:E,5,FALSE)</f>
        <v>0.0</v>
      </c>
      <c r="G337" t="inlineStr">
        <is>
          <t>2415228</t>
        </is>
      </c>
      <c r="H337" t="inlineStr">
        <is>
          <t>EngageAlternativeFormat</t>
        </is>
      </c>
      <c r="I337" t="n">
        <v>1.0</v>
      </c>
      <c r="J337" t="n">
        <v>0.0</v>
      </c>
      <c r="K337" t="n">
        <v>0.0</v>
      </c>
      <c r="L337" t="n">
        <v>0.0</v>
      </c>
      <c r="M337" t="n">
        <v>1.610359537E9</v>
      </c>
      <c r="N337" t="inlineStr">
        <is>
          <t>6859</t>
        </is>
      </c>
      <c r="O337" t="inlineStr">
        <is>
          <t>pdf</t>
        </is>
      </c>
      <c r="P337" t="inlineStr">
        <is>
          <t/>
        </is>
      </c>
      <c r="Q337" t="inlineStr">
        <is>
          <t/>
        </is>
      </c>
      <c r="R337" t="inlineStr">
        <is>
          <t/>
        </is>
      </c>
      <c r="S337" t="inlineStr">
        <is>
          <t/>
        </is>
      </c>
      <c r="T337" t="n">
        <v>44207.0</v>
      </c>
      <c r="U337" t="n">
        <v>1.0</v>
      </c>
      <c r="V337" t="n">
        <v>0.0</v>
      </c>
    </row>
    <row r="338">
      <c r="A338" t="n">
        <v>-5.3531488E7</v>
      </c>
      <c r="B338" t="inlineStr">
        <is>
          <t>17270</t>
        </is>
      </c>
      <c r="C338" t="n">
        <f>VLOOKUP(data[[#This Row],[Course ID]],courses!A:E,2,FALSE)</f>
        <v>0.0</v>
      </c>
      <c r="D338" t="n">
        <f>VLOOKUP(data[[#This Row],[Course ID]],courses!A:E,3,FALSE)</f>
        <v>0.0</v>
      </c>
      <c r="E338" t="n">
        <f>VLOOKUP(data[[#This Row],[Course ID]],courses!A:E,4,FALSE)</f>
        <v>0.0</v>
      </c>
      <c r="F338" t="n">
        <f>VLOOKUP(data[[#This Row],[Course ID]],courses!A:E,5,FALSE)</f>
        <v>0.0</v>
      </c>
      <c r="G338" t="inlineStr">
        <is>
          <t>4216182</t>
        </is>
      </c>
      <c r="H338" t="inlineStr">
        <is>
          <t>EngageAlternativeFormat</t>
        </is>
      </c>
      <c r="I338" t="n">
        <v>1.0</v>
      </c>
      <c r="J338" t="n">
        <v>0.0</v>
      </c>
      <c r="K338" t="n">
        <v>0.0</v>
      </c>
      <c r="L338" t="n">
        <v>0.0</v>
      </c>
      <c r="M338" t="n">
        <v>1.610359812E9</v>
      </c>
      <c r="N338" t="inlineStr">
        <is>
          <t>6859</t>
        </is>
      </c>
      <c r="O338" t="inlineStr">
        <is>
          <t>pdf</t>
        </is>
      </c>
      <c r="P338" t="inlineStr">
        <is>
          <t/>
        </is>
      </c>
      <c r="Q338" t="inlineStr">
        <is>
          <t/>
        </is>
      </c>
      <c r="R338" t="inlineStr">
        <is>
          <t/>
        </is>
      </c>
      <c r="S338" t="inlineStr">
        <is>
          <t/>
        </is>
      </c>
      <c r="T338" t="n">
        <v>44207.0</v>
      </c>
      <c r="U338" t="n">
        <v>1.0</v>
      </c>
      <c r="V338" t="n">
        <v>0.0</v>
      </c>
    </row>
    <row r="339">
      <c r="A339" t="n">
        <v>-1.597584426E9</v>
      </c>
      <c r="B339" t="inlineStr">
        <is>
          <t>17270</t>
        </is>
      </c>
      <c r="C339" t="n">
        <f>VLOOKUP(data[[#This Row],[Course ID]],courses!A:E,2,FALSE)</f>
        <v>0.0</v>
      </c>
      <c r="D339" t="n">
        <f>VLOOKUP(data[[#This Row],[Course ID]],courses!A:E,3,FALSE)</f>
        <v>0.0</v>
      </c>
      <c r="E339" t="n">
        <f>VLOOKUP(data[[#This Row],[Course ID]],courses!A:E,4,FALSE)</f>
        <v>0.0</v>
      </c>
      <c r="F339" t="n">
        <f>VLOOKUP(data[[#This Row],[Course ID]],courses!A:E,5,FALSE)</f>
        <v>0.0</v>
      </c>
      <c r="G339" t="inlineStr">
        <is>
          <t>4216182</t>
        </is>
      </c>
      <c r="H339" t="inlineStr">
        <is>
          <t>EngageAlternativeFormat</t>
        </is>
      </c>
      <c r="I339" t="n">
        <v>1.0</v>
      </c>
      <c r="J339" t="n">
        <v>0.0</v>
      </c>
      <c r="K339" t="n">
        <v>0.0</v>
      </c>
      <c r="L339" t="n">
        <v>0.0</v>
      </c>
      <c r="M339" t="n">
        <v>1.610360802E9</v>
      </c>
      <c r="N339" t="inlineStr">
        <is>
          <t>6859</t>
        </is>
      </c>
      <c r="O339" t="inlineStr">
        <is>
          <t>pdf</t>
        </is>
      </c>
      <c r="P339" t="inlineStr">
        <is>
          <t/>
        </is>
      </c>
      <c r="Q339" t="inlineStr">
        <is>
          <t/>
        </is>
      </c>
      <c r="R339" t="inlineStr">
        <is>
          <t/>
        </is>
      </c>
      <c r="S339" t="inlineStr">
        <is>
          <t/>
        </is>
      </c>
      <c r="T339" t="n">
        <v>44207.0</v>
      </c>
      <c r="U339" t="n">
        <v>1.0</v>
      </c>
      <c r="V339" t="n">
        <v>0.0</v>
      </c>
    </row>
    <row r="340">
      <c r="A340" t="n">
        <v>-1.222480688E9</v>
      </c>
      <c r="B340" t="inlineStr">
        <is>
          <t>17270</t>
        </is>
      </c>
      <c r="C340" t="n">
        <f>VLOOKUP(data[[#This Row],[Course ID]],courses!A:E,2,FALSE)</f>
        <v>0.0</v>
      </c>
      <c r="D340" t="n">
        <f>VLOOKUP(data[[#This Row],[Course ID]],courses!A:E,3,FALSE)</f>
        <v>0.0</v>
      </c>
      <c r="E340" t="n">
        <f>VLOOKUP(data[[#This Row],[Course ID]],courses!A:E,4,FALSE)</f>
        <v>0.0</v>
      </c>
      <c r="F340" t="n">
        <f>VLOOKUP(data[[#This Row],[Course ID]],courses!A:E,5,FALSE)</f>
        <v>0.0</v>
      </c>
      <c r="G340" t="inlineStr">
        <is>
          <t>4216182</t>
        </is>
      </c>
      <c r="H340" t="inlineStr">
        <is>
          <t>EngageAlternativeFormat</t>
        </is>
      </c>
      <c r="I340" t="n">
        <v>1.0</v>
      </c>
      <c r="J340" t="n">
        <v>0.0</v>
      </c>
      <c r="K340" t="n">
        <v>0.0</v>
      </c>
      <c r="L340" t="n">
        <v>0.0</v>
      </c>
      <c r="M340" t="n">
        <v>1.610360806E9</v>
      </c>
      <c r="N340" t="inlineStr">
        <is>
          <t>6859</t>
        </is>
      </c>
      <c r="O340" t="inlineStr">
        <is>
          <t>pdf</t>
        </is>
      </c>
      <c r="P340" t="inlineStr">
        <is>
          <t/>
        </is>
      </c>
      <c r="Q340" t="inlineStr">
        <is>
          <t/>
        </is>
      </c>
      <c r="R340" t="inlineStr">
        <is>
          <t/>
        </is>
      </c>
      <c r="S340" t="inlineStr">
        <is>
          <t/>
        </is>
      </c>
      <c r="T340" t="n">
        <v>44207.0</v>
      </c>
      <c r="U340" t="n">
        <v>1.0</v>
      </c>
      <c r="V340" t="n">
        <v>0.0</v>
      </c>
    </row>
    <row r="341">
      <c r="A341" t="n">
        <v>-4.95376752E8</v>
      </c>
      <c r="B341" t="inlineStr">
        <is>
          <t>20</t>
        </is>
      </c>
      <c r="C341" t="n">
        <f>VLOOKUP(data[[#This Row],[Course ID]],courses!A:E,2,FALSE)</f>
        <v>0.0</v>
      </c>
      <c r="D341" t="n">
        <f>VLOOKUP(data[[#This Row],[Course ID]],courses!A:E,3,FALSE)</f>
        <v>0.0</v>
      </c>
      <c r="E341" t="n">
        <f>VLOOKUP(data[[#This Row],[Course ID]],courses!A:E,4,FALSE)</f>
        <v>0.0</v>
      </c>
      <c r="F341" t="n">
        <f>VLOOKUP(data[[#This Row],[Course ID]],courses!A:E,5,FALSE)</f>
        <v>0.0</v>
      </c>
      <c r="G341" t="inlineStr">
        <is>
          <t>1731144</t>
        </is>
      </c>
      <c r="H341" t="inlineStr">
        <is>
          <t>EngageAlternativeFormat</t>
        </is>
      </c>
      <c r="I341" t="n">
        <v>1.0</v>
      </c>
      <c r="J341" t="n">
        <v>0.0</v>
      </c>
      <c r="K341" t="n">
        <v>0.0</v>
      </c>
      <c r="L341" t="n">
        <v>0.0</v>
      </c>
      <c r="M341" t="n">
        <v>1.610361154E9</v>
      </c>
      <c r="N341" t="inlineStr">
        <is>
          <t>6859</t>
        </is>
      </c>
      <c r="O341" t="inlineStr">
        <is>
          <t>pdf</t>
        </is>
      </c>
      <c r="P341" t="inlineStr">
        <is>
          <t/>
        </is>
      </c>
      <c r="Q341" t="inlineStr">
        <is>
          <t/>
        </is>
      </c>
      <c r="R341" t="inlineStr">
        <is>
          <t/>
        </is>
      </c>
      <c r="S341" t="inlineStr">
        <is>
          <t/>
        </is>
      </c>
      <c r="T341" t="n">
        <v>44207.0</v>
      </c>
      <c r="U341" t="n">
        <v>1.0</v>
      </c>
      <c r="V341" t="n">
        <v>0.0</v>
      </c>
    </row>
    <row r="342">
      <c r="A342" t="n">
        <v>-9.0191075E8</v>
      </c>
      <c r="B342" t="inlineStr">
        <is>
          <t>17270</t>
        </is>
      </c>
      <c r="C342" t="n">
        <f>VLOOKUP(data[[#This Row],[Course ID]],courses!A:E,2,FALSE)</f>
        <v>0.0</v>
      </c>
      <c r="D342" t="n">
        <f>VLOOKUP(data[[#This Row],[Course ID]],courses!A:E,3,FALSE)</f>
        <v>0.0</v>
      </c>
      <c r="E342" t="n">
        <f>VLOOKUP(data[[#This Row],[Course ID]],courses!A:E,4,FALSE)</f>
        <v>0.0</v>
      </c>
      <c r="F342" t="n">
        <f>VLOOKUP(data[[#This Row],[Course ID]],courses!A:E,5,FALSE)</f>
        <v>0.0</v>
      </c>
      <c r="G342" t="inlineStr">
        <is>
          <t>4269667</t>
        </is>
      </c>
      <c r="H342" t="inlineStr">
        <is>
          <t>EngageAlternativeFormat</t>
        </is>
      </c>
      <c r="I342" t="n">
        <v>1.0</v>
      </c>
      <c r="J342" t="n">
        <v>0.0</v>
      </c>
      <c r="K342" t="n">
        <v>0.0</v>
      </c>
      <c r="L342" t="n">
        <v>0.0</v>
      </c>
      <c r="M342" t="n">
        <v>1.610361363E9</v>
      </c>
      <c r="N342" t="inlineStr">
        <is>
          <t>6859</t>
        </is>
      </c>
      <c r="O342" t="inlineStr">
        <is>
          <t>pdf</t>
        </is>
      </c>
      <c r="P342" t="inlineStr">
        <is>
          <t/>
        </is>
      </c>
      <c r="Q342" t="inlineStr">
        <is>
          <t/>
        </is>
      </c>
      <c r="R342" t="inlineStr">
        <is>
          <t/>
        </is>
      </c>
      <c r="S342" t="inlineStr">
        <is>
          <t/>
        </is>
      </c>
      <c r="T342" t="n">
        <v>44207.0</v>
      </c>
      <c r="U342" t="n">
        <v>1.0</v>
      </c>
      <c r="V342" t="n">
        <v>0.0</v>
      </c>
    </row>
    <row r="343">
      <c r="A343" t="n">
        <v>1.880197735E9</v>
      </c>
      <c r="B343" t="inlineStr">
        <is>
          <t>74</t>
        </is>
      </c>
      <c r="C343" t="n">
        <f>VLOOKUP(data[[#This Row],[Course ID]],courses!A:E,2,FALSE)</f>
        <v>0.0</v>
      </c>
      <c r="D343" t="n">
        <f>VLOOKUP(data[[#This Row],[Course ID]],courses!A:E,3,FALSE)</f>
        <v>0.0</v>
      </c>
      <c r="E343" t="n">
        <f>VLOOKUP(data[[#This Row],[Course ID]],courses!A:E,4,FALSE)</f>
        <v>0.0</v>
      </c>
      <c r="F343" t="n">
        <f>VLOOKUP(data[[#This Row],[Course ID]],courses!A:E,5,FALSE)</f>
        <v>0.0</v>
      </c>
      <c r="G343" t="inlineStr">
        <is>
          <t>4165715</t>
        </is>
      </c>
      <c r="H343" t="inlineStr">
        <is>
          <t>EngageAlternativeFormat</t>
        </is>
      </c>
      <c r="I343" t="n">
        <v>1.0</v>
      </c>
      <c r="J343" t="n">
        <v>0.0</v>
      </c>
      <c r="K343" t="n">
        <v>0.0</v>
      </c>
      <c r="L343" t="n">
        <v>0.0</v>
      </c>
      <c r="M343" t="n">
        <v>1.61036511E9</v>
      </c>
      <c r="N343" t="inlineStr">
        <is>
          <t>6859</t>
        </is>
      </c>
      <c r="O343" t="inlineStr">
        <is>
          <t>pdf</t>
        </is>
      </c>
      <c r="P343" t="inlineStr">
        <is>
          <t/>
        </is>
      </c>
      <c r="Q343" t="inlineStr">
        <is>
          <t/>
        </is>
      </c>
      <c r="R343" t="inlineStr">
        <is>
          <t/>
        </is>
      </c>
      <c r="S343" t="inlineStr">
        <is>
          <t/>
        </is>
      </c>
      <c r="T343" t="n">
        <v>44207.0</v>
      </c>
      <c r="U343" t="n">
        <v>1.0</v>
      </c>
      <c r="V343" t="n">
        <v>0.0</v>
      </c>
    </row>
    <row r="344">
      <c r="A344" t="n">
        <v>7.25568005E8</v>
      </c>
      <c r="B344" t="inlineStr">
        <is>
          <t>17270</t>
        </is>
      </c>
      <c r="C344" t="n">
        <f>VLOOKUP(data[[#This Row],[Course ID]],courses!A:E,2,FALSE)</f>
        <v>0.0</v>
      </c>
      <c r="D344" t="n">
        <f>VLOOKUP(data[[#This Row],[Course ID]],courses!A:E,3,FALSE)</f>
        <v>0.0</v>
      </c>
      <c r="E344" t="n">
        <f>VLOOKUP(data[[#This Row],[Course ID]],courses!A:E,4,FALSE)</f>
        <v>0.0</v>
      </c>
      <c r="F344" t="n">
        <f>VLOOKUP(data[[#This Row],[Course ID]],courses!A:E,5,FALSE)</f>
        <v>0.0</v>
      </c>
      <c r="G344" t="inlineStr">
        <is>
          <t>4269667</t>
        </is>
      </c>
      <c r="H344" t="inlineStr">
        <is>
          <t>EngageAlternativeFormat</t>
        </is>
      </c>
      <c r="I344" t="n">
        <v>1.0</v>
      </c>
      <c r="J344" t="n">
        <v>0.0</v>
      </c>
      <c r="K344" t="n">
        <v>0.0</v>
      </c>
      <c r="L344" t="n">
        <v>0.0</v>
      </c>
      <c r="M344" t="n">
        <v>1.610366555E9</v>
      </c>
      <c r="N344" t="inlineStr">
        <is>
          <t>6859</t>
        </is>
      </c>
      <c r="O344" t="inlineStr">
        <is>
          <t>pdf</t>
        </is>
      </c>
      <c r="P344" t="inlineStr">
        <is>
          <t/>
        </is>
      </c>
      <c r="Q344" t="inlineStr">
        <is>
          <t/>
        </is>
      </c>
      <c r="R344" t="inlineStr">
        <is>
          <t/>
        </is>
      </c>
      <c r="S344" t="inlineStr">
        <is>
          <t/>
        </is>
      </c>
      <c r="T344" t="n">
        <v>44207.0</v>
      </c>
      <c r="U344" t="n">
        <v>1.0</v>
      </c>
      <c r="V344" t="n">
        <v>0.0</v>
      </c>
    </row>
    <row r="345">
      <c r="A345" t="n">
        <v>1.419627303E9</v>
      </c>
      <c r="B345" t="inlineStr">
        <is>
          <t>74</t>
        </is>
      </c>
      <c r="C345" t="n">
        <f>VLOOKUP(data[[#This Row],[Course ID]],courses!A:E,2,FALSE)</f>
        <v>0.0</v>
      </c>
      <c r="D345" t="n">
        <f>VLOOKUP(data[[#This Row],[Course ID]],courses!A:E,3,FALSE)</f>
        <v>0.0</v>
      </c>
      <c r="E345" t="n">
        <f>VLOOKUP(data[[#This Row],[Course ID]],courses!A:E,4,FALSE)</f>
        <v>0.0</v>
      </c>
      <c r="F345" t="n">
        <f>VLOOKUP(data[[#This Row],[Course ID]],courses!A:E,5,FALSE)</f>
        <v>0.0</v>
      </c>
      <c r="G345" t="inlineStr">
        <is>
          <t>4259037</t>
        </is>
      </c>
      <c r="H345" t="inlineStr">
        <is>
          <t>EngageAlternativeFormat</t>
        </is>
      </c>
      <c r="I345" t="n">
        <v>1.0</v>
      </c>
      <c r="J345" t="n">
        <v>0.0</v>
      </c>
      <c r="K345" t="n">
        <v>0.0</v>
      </c>
      <c r="L345" t="n">
        <v>0.0</v>
      </c>
      <c r="M345" t="n">
        <v>1.610368833E9</v>
      </c>
      <c r="N345" t="inlineStr">
        <is>
          <t>6859</t>
        </is>
      </c>
      <c r="O345" t="inlineStr">
        <is>
          <t>pdf</t>
        </is>
      </c>
      <c r="P345" t="inlineStr">
        <is>
          <t/>
        </is>
      </c>
      <c r="Q345" t="inlineStr">
        <is>
          <t/>
        </is>
      </c>
      <c r="R345" t="inlineStr">
        <is>
          <t/>
        </is>
      </c>
      <c r="S345" t="inlineStr">
        <is>
          <t/>
        </is>
      </c>
      <c r="T345" t="n">
        <v>44207.0</v>
      </c>
      <c r="U345" t="n">
        <v>1.0</v>
      </c>
      <c r="V345" t="n">
        <v>0.0</v>
      </c>
    </row>
    <row r="346">
      <c r="A346" t="n">
        <v>-2.108691658E9</v>
      </c>
      <c r="B346" t="inlineStr">
        <is>
          <t>74</t>
        </is>
      </c>
      <c r="C346" t="n">
        <f>VLOOKUP(data[[#This Row],[Course ID]],courses!A:E,2,FALSE)</f>
        <v>0.0</v>
      </c>
      <c r="D346" t="n">
        <f>VLOOKUP(data[[#This Row],[Course ID]],courses!A:E,3,FALSE)</f>
        <v>0.0</v>
      </c>
      <c r="E346" t="n">
        <f>VLOOKUP(data[[#This Row],[Course ID]],courses!A:E,4,FALSE)</f>
        <v>0.0</v>
      </c>
      <c r="F346" t="n">
        <f>VLOOKUP(data[[#This Row],[Course ID]],courses!A:E,5,FALSE)</f>
        <v>0.0</v>
      </c>
      <c r="G346" t="inlineStr">
        <is>
          <t>2904669</t>
        </is>
      </c>
      <c r="H346" t="inlineStr">
        <is>
          <t>EngageAlternativeFormat</t>
        </is>
      </c>
      <c r="I346" t="n">
        <v>1.0</v>
      </c>
      <c r="J346" t="n">
        <v>0.0</v>
      </c>
      <c r="K346" t="n">
        <v>0.0</v>
      </c>
      <c r="L346" t="n">
        <v>0.0</v>
      </c>
      <c r="M346" t="n">
        <v>1.610371246E9</v>
      </c>
      <c r="N346" t="inlineStr">
        <is>
          <t>6859</t>
        </is>
      </c>
      <c r="O346" t="inlineStr">
        <is>
          <t>pdf</t>
        </is>
      </c>
      <c r="P346" t="inlineStr">
        <is>
          <t/>
        </is>
      </c>
      <c r="Q346" t="inlineStr">
        <is>
          <t/>
        </is>
      </c>
      <c r="R346" t="inlineStr">
        <is>
          <t/>
        </is>
      </c>
      <c r="S346" t="inlineStr">
        <is>
          <t/>
        </is>
      </c>
      <c r="T346" t="n">
        <v>44207.0</v>
      </c>
      <c r="U346" t="n">
        <v>1.0</v>
      </c>
      <c r="V346" t="n">
        <v>0.0</v>
      </c>
    </row>
    <row r="347">
      <c r="A347" t="n">
        <v>3.06037124E8</v>
      </c>
      <c r="B347" t="inlineStr">
        <is>
          <t>17270</t>
        </is>
      </c>
      <c r="C347" t="n">
        <f>VLOOKUP(data[[#This Row],[Course ID]],courses!A:E,2,FALSE)</f>
        <v>0.0</v>
      </c>
      <c r="D347" t="n">
        <f>VLOOKUP(data[[#This Row],[Course ID]],courses!A:E,3,FALSE)</f>
        <v>0.0</v>
      </c>
      <c r="E347" t="n">
        <f>VLOOKUP(data[[#This Row],[Course ID]],courses!A:E,4,FALSE)</f>
        <v>0.0</v>
      </c>
      <c r="F347" t="n">
        <f>VLOOKUP(data[[#This Row],[Course ID]],courses!A:E,5,FALSE)</f>
        <v>0.0</v>
      </c>
      <c r="G347" t="inlineStr">
        <is>
          <t>4269667</t>
        </is>
      </c>
      <c r="H347" t="inlineStr">
        <is>
          <t>EngageAlternativeFormat</t>
        </is>
      </c>
      <c r="I347" t="n">
        <v>1.0</v>
      </c>
      <c r="J347" t="n">
        <v>0.0</v>
      </c>
      <c r="K347" t="n">
        <v>0.0</v>
      </c>
      <c r="L347" t="n">
        <v>0.0</v>
      </c>
      <c r="M347" t="n">
        <v>1.61037353E9</v>
      </c>
      <c r="N347" t="inlineStr">
        <is>
          <t>6859</t>
        </is>
      </c>
      <c r="O347" t="inlineStr">
        <is>
          <t>pdf</t>
        </is>
      </c>
      <c r="P347" t="inlineStr">
        <is>
          <t/>
        </is>
      </c>
      <c r="Q347" t="inlineStr">
        <is>
          <t/>
        </is>
      </c>
      <c r="R347" t="inlineStr">
        <is>
          <t/>
        </is>
      </c>
      <c r="S347" t="inlineStr">
        <is>
          <t/>
        </is>
      </c>
      <c r="T347" t="n">
        <v>44207.0</v>
      </c>
      <c r="U347" t="n">
        <v>1.0</v>
      </c>
      <c r="V347" t="n">
        <v>0.0</v>
      </c>
    </row>
    <row r="348">
      <c r="A348" t="n">
        <v>-2.007956692E9</v>
      </c>
      <c r="B348" t="inlineStr">
        <is>
          <t>31513</t>
        </is>
      </c>
      <c r="C348" t="n">
        <f>VLOOKUP(data[[#This Row],[Course ID]],courses!A:E,2,FALSE)</f>
        <v>0.0</v>
      </c>
      <c r="D348" t="n">
        <f>VLOOKUP(data[[#This Row],[Course ID]],courses!A:E,3,FALSE)</f>
        <v>0.0</v>
      </c>
      <c r="E348" t="n">
        <f>VLOOKUP(data[[#This Row],[Course ID]],courses!A:E,4,FALSE)</f>
        <v>0.0</v>
      </c>
      <c r="F348" t="n">
        <f>VLOOKUP(data[[#This Row],[Course ID]],courses!A:E,5,FALSE)</f>
        <v>0.0</v>
      </c>
      <c r="G348" t="inlineStr">
        <is>
          <t>4243150</t>
        </is>
      </c>
      <c r="H348" t="inlineStr">
        <is>
          <t>EngageAlternativeFormat</t>
        </is>
      </c>
      <c r="I348" t="n">
        <v>1.0</v>
      </c>
      <c r="J348" t="n">
        <v>0.0</v>
      </c>
      <c r="K348" t="n">
        <v>0.0</v>
      </c>
      <c r="L348" t="n">
        <v>0.0</v>
      </c>
      <c r="M348" t="n">
        <v>1.610374119E9</v>
      </c>
      <c r="N348" t="inlineStr">
        <is>
          <t>6859</t>
        </is>
      </c>
      <c r="O348" t="inlineStr">
        <is>
          <t>pdf</t>
        </is>
      </c>
      <c r="P348" t="inlineStr">
        <is>
          <t/>
        </is>
      </c>
      <c r="Q348" t="inlineStr">
        <is>
          <t/>
        </is>
      </c>
      <c r="R348" t="inlineStr">
        <is>
          <t/>
        </is>
      </c>
      <c r="S348" t="inlineStr">
        <is>
          <t/>
        </is>
      </c>
      <c r="T348" t="n">
        <v>44207.0</v>
      </c>
      <c r="U348" t="n">
        <v>1.0</v>
      </c>
      <c r="V348" t="n">
        <v>0.0</v>
      </c>
    </row>
    <row r="349">
      <c r="A349" t="n">
        <v>-3.44122901E8</v>
      </c>
      <c r="B349" t="inlineStr">
        <is>
          <t>17270</t>
        </is>
      </c>
      <c r="C349" t="n">
        <f>VLOOKUP(data[[#This Row],[Course ID]],courses!A:E,2,FALSE)</f>
        <v>0.0</v>
      </c>
      <c r="D349" t="n">
        <f>VLOOKUP(data[[#This Row],[Course ID]],courses!A:E,3,FALSE)</f>
        <v>0.0</v>
      </c>
      <c r="E349" t="n">
        <f>VLOOKUP(data[[#This Row],[Course ID]],courses!A:E,4,FALSE)</f>
        <v>0.0</v>
      </c>
      <c r="F349" t="n">
        <f>VLOOKUP(data[[#This Row],[Course ID]],courses!A:E,5,FALSE)</f>
        <v>0.0</v>
      </c>
      <c r="G349" t="inlineStr">
        <is>
          <t>4216182</t>
        </is>
      </c>
      <c r="H349" t="inlineStr">
        <is>
          <t>EngageAlternativeFormat</t>
        </is>
      </c>
      <c r="I349" t="n">
        <v>1.0</v>
      </c>
      <c r="J349" t="n">
        <v>0.0</v>
      </c>
      <c r="K349" t="n">
        <v>0.0</v>
      </c>
      <c r="L349" t="n">
        <v>0.0</v>
      </c>
      <c r="M349" t="n">
        <v>1.610376219E9</v>
      </c>
      <c r="N349" t="inlineStr">
        <is>
          <t>6859</t>
        </is>
      </c>
      <c r="O349" t="inlineStr">
        <is>
          <t>pdf</t>
        </is>
      </c>
      <c r="P349" t="inlineStr">
        <is>
          <t/>
        </is>
      </c>
      <c r="Q349" t="inlineStr">
        <is>
          <t/>
        </is>
      </c>
      <c r="R349" t="inlineStr">
        <is>
          <t/>
        </is>
      </c>
      <c r="S349" t="inlineStr">
        <is>
          <t/>
        </is>
      </c>
      <c r="T349" t="n">
        <v>44207.0</v>
      </c>
      <c r="U349" t="n">
        <v>1.0</v>
      </c>
      <c r="V349" t="n">
        <v>0.0</v>
      </c>
    </row>
    <row r="350">
      <c r="A350" t="n">
        <v>-1.105610117E9</v>
      </c>
      <c r="B350" t="inlineStr">
        <is>
          <t>60</t>
        </is>
      </c>
      <c r="C350" t="n">
        <f>VLOOKUP(data[[#This Row],[Course ID]],courses!A:E,2,FALSE)</f>
        <v>0.0</v>
      </c>
      <c r="D350" t="n">
        <f>VLOOKUP(data[[#This Row],[Course ID]],courses!A:E,3,FALSE)</f>
        <v>0.0</v>
      </c>
      <c r="E350" t="n">
        <f>VLOOKUP(data[[#This Row],[Course ID]],courses!A:E,4,FALSE)</f>
        <v>0.0</v>
      </c>
      <c r="F350" t="n">
        <f>VLOOKUP(data[[#This Row],[Course ID]],courses!A:E,5,FALSE)</f>
        <v>0.0</v>
      </c>
      <c r="G350" t="inlineStr">
        <is>
          <t>4184617</t>
        </is>
      </c>
      <c r="H350" t="inlineStr">
        <is>
          <t>EngageAlternativeFormat</t>
        </is>
      </c>
      <c r="I350" t="n">
        <v>1.0</v>
      </c>
      <c r="J350" t="n">
        <v>0.0</v>
      </c>
      <c r="K350" t="n">
        <v>0.0</v>
      </c>
      <c r="L350" t="n">
        <v>0.0</v>
      </c>
      <c r="M350" t="n">
        <v>1.610378867E9</v>
      </c>
      <c r="N350" t="inlineStr">
        <is>
          <t>6859</t>
        </is>
      </c>
      <c r="O350" t="inlineStr">
        <is>
          <t>pdf</t>
        </is>
      </c>
      <c r="P350" t="inlineStr">
        <is>
          <t/>
        </is>
      </c>
      <c r="Q350" t="inlineStr">
        <is>
          <t/>
        </is>
      </c>
      <c r="R350" t="inlineStr">
        <is>
          <t/>
        </is>
      </c>
      <c r="S350" t="inlineStr">
        <is>
          <t/>
        </is>
      </c>
      <c r="T350" t="n">
        <v>44207.0</v>
      </c>
      <c r="U350" t="n">
        <v>1.0</v>
      </c>
      <c r="V350" t="n">
        <v>0.0</v>
      </c>
    </row>
    <row r="351">
      <c r="A351" t="n">
        <v>1.476661105E9</v>
      </c>
      <c r="B351" t="inlineStr">
        <is>
          <t>97</t>
        </is>
      </c>
      <c r="C351" t="n">
        <f>VLOOKUP(data[[#This Row],[Course ID]],courses!A:E,2,FALSE)</f>
        <v>0.0</v>
      </c>
      <c r="D351" t="n">
        <f>VLOOKUP(data[[#This Row],[Course ID]],courses!A:E,3,FALSE)</f>
        <v>0.0</v>
      </c>
      <c r="E351" t="n">
        <f>VLOOKUP(data[[#This Row],[Course ID]],courses!A:E,4,FALSE)</f>
        <v>0.0</v>
      </c>
      <c r="F351" t="n">
        <f>VLOOKUP(data[[#This Row],[Course ID]],courses!A:E,5,FALSE)</f>
        <v>0.0</v>
      </c>
      <c r="G351" t="inlineStr">
        <is>
          <t>4174203</t>
        </is>
      </c>
      <c r="H351" t="inlineStr">
        <is>
          <t>EngageAlternativeFormat</t>
        </is>
      </c>
      <c r="I351" t="n">
        <v>1.0</v>
      </c>
      <c r="J351" t="n">
        <v>0.0</v>
      </c>
      <c r="K351" t="n">
        <v>0.0</v>
      </c>
      <c r="L351" t="n">
        <v>0.0</v>
      </c>
      <c r="M351" t="n">
        <v>1.610381255E9</v>
      </c>
      <c r="N351" t="inlineStr">
        <is>
          <t>6859</t>
        </is>
      </c>
      <c r="O351" t="inlineStr">
        <is>
          <t>pdf</t>
        </is>
      </c>
      <c r="P351" t="inlineStr">
        <is>
          <t/>
        </is>
      </c>
      <c r="Q351" t="inlineStr">
        <is>
          <t/>
        </is>
      </c>
      <c r="R351" t="inlineStr">
        <is>
          <t/>
        </is>
      </c>
      <c r="S351" t="inlineStr">
        <is>
          <t/>
        </is>
      </c>
      <c r="T351" t="n">
        <v>44207.0</v>
      </c>
      <c r="U351" t="n">
        <v>1.0</v>
      </c>
      <c r="V351" t="n">
        <v>0.0</v>
      </c>
    </row>
    <row r="352">
      <c r="A352" t="n">
        <v>1.035066664E9</v>
      </c>
      <c r="B352" t="inlineStr">
        <is>
          <t>97</t>
        </is>
      </c>
      <c r="C352" t="n">
        <f>VLOOKUP(data[[#This Row],[Course ID]],courses!A:E,2,FALSE)</f>
        <v>0.0</v>
      </c>
      <c r="D352" t="n">
        <f>VLOOKUP(data[[#This Row],[Course ID]],courses!A:E,3,FALSE)</f>
        <v>0.0</v>
      </c>
      <c r="E352" t="n">
        <f>VLOOKUP(data[[#This Row],[Course ID]],courses!A:E,4,FALSE)</f>
        <v>0.0</v>
      </c>
      <c r="F352" t="n">
        <f>VLOOKUP(data[[#This Row],[Course ID]],courses!A:E,5,FALSE)</f>
        <v>0.0</v>
      </c>
      <c r="G352" t="inlineStr">
        <is>
          <t>4174206</t>
        </is>
      </c>
      <c r="H352" t="inlineStr">
        <is>
          <t>EngageAlternativeFormat</t>
        </is>
      </c>
      <c r="I352" t="n">
        <v>1.0</v>
      </c>
      <c r="J352" t="n">
        <v>0.0</v>
      </c>
      <c r="K352" t="n">
        <v>0.0</v>
      </c>
      <c r="L352" t="n">
        <v>0.0</v>
      </c>
      <c r="M352" t="n">
        <v>1.610381258E9</v>
      </c>
      <c r="N352" t="inlineStr">
        <is>
          <t>6859</t>
        </is>
      </c>
      <c r="O352" t="inlineStr">
        <is>
          <t>pdf</t>
        </is>
      </c>
      <c r="P352" t="inlineStr">
        <is>
          <t/>
        </is>
      </c>
      <c r="Q352" t="inlineStr">
        <is>
          <t/>
        </is>
      </c>
      <c r="R352" t="inlineStr">
        <is>
          <t/>
        </is>
      </c>
      <c r="S352" t="inlineStr">
        <is>
          <t/>
        </is>
      </c>
      <c r="T352" t="n">
        <v>44207.0</v>
      </c>
      <c r="U352" t="n">
        <v>1.0</v>
      </c>
      <c r="V352" t="n">
        <v>0.0</v>
      </c>
    </row>
    <row r="353">
      <c r="A353" t="n">
        <v>1.464826408E9</v>
      </c>
      <c r="B353" t="inlineStr">
        <is>
          <t>60</t>
        </is>
      </c>
      <c r="C353" t="n">
        <f>VLOOKUP(data[[#This Row],[Course ID]],courses!A:E,2,FALSE)</f>
        <v>0.0</v>
      </c>
      <c r="D353" t="n">
        <f>VLOOKUP(data[[#This Row],[Course ID]],courses!A:E,3,FALSE)</f>
        <v>0.0</v>
      </c>
      <c r="E353" t="n">
        <f>VLOOKUP(data[[#This Row],[Course ID]],courses!A:E,4,FALSE)</f>
        <v>0.0</v>
      </c>
      <c r="F353" t="n">
        <f>VLOOKUP(data[[#This Row],[Course ID]],courses!A:E,5,FALSE)</f>
        <v>0.0</v>
      </c>
      <c r="G353" t="inlineStr">
        <is>
          <t>4184617</t>
        </is>
      </c>
      <c r="H353" t="inlineStr">
        <is>
          <t>EngageAlternativeFormat</t>
        </is>
      </c>
      <c r="I353" t="n">
        <v>1.0</v>
      </c>
      <c r="J353" t="n">
        <v>0.0</v>
      </c>
      <c r="K353" t="n">
        <v>0.0</v>
      </c>
      <c r="L353" t="n">
        <v>0.0</v>
      </c>
      <c r="M353" t="n">
        <v>1.610381974E9</v>
      </c>
      <c r="N353" t="inlineStr">
        <is>
          <t>6859</t>
        </is>
      </c>
      <c r="O353" t="inlineStr">
        <is>
          <t>pdf</t>
        </is>
      </c>
      <c r="P353" t="inlineStr">
        <is>
          <t/>
        </is>
      </c>
      <c r="Q353" t="inlineStr">
        <is>
          <t/>
        </is>
      </c>
      <c r="R353" t="inlineStr">
        <is>
          <t/>
        </is>
      </c>
      <c r="S353" t="inlineStr">
        <is>
          <t/>
        </is>
      </c>
      <c r="T353" t="n">
        <v>44207.0</v>
      </c>
      <c r="U353" t="n">
        <v>1.0</v>
      </c>
      <c r="V353" t="n">
        <v>0.0</v>
      </c>
    </row>
    <row r="354">
      <c r="A354" t="n">
        <v>-5.88155813E8</v>
      </c>
      <c r="B354" t="inlineStr">
        <is>
          <t>60</t>
        </is>
      </c>
      <c r="C354" t="n">
        <f>VLOOKUP(data[[#This Row],[Course ID]],courses!A:E,2,FALSE)</f>
        <v>0.0</v>
      </c>
      <c r="D354" t="n">
        <f>VLOOKUP(data[[#This Row],[Course ID]],courses!A:E,3,FALSE)</f>
        <v>0.0</v>
      </c>
      <c r="E354" t="n">
        <f>VLOOKUP(data[[#This Row],[Course ID]],courses!A:E,4,FALSE)</f>
        <v>0.0</v>
      </c>
      <c r="F354" t="n">
        <f>VLOOKUP(data[[#This Row],[Course ID]],courses!A:E,5,FALSE)</f>
        <v>0.0</v>
      </c>
      <c r="G354" t="inlineStr">
        <is>
          <t>4184617</t>
        </is>
      </c>
      <c r="H354" t="inlineStr">
        <is>
          <t>EngageAlternativeFormat</t>
        </is>
      </c>
      <c r="I354" t="n">
        <v>1.0</v>
      </c>
      <c r="J354" t="n">
        <v>0.0</v>
      </c>
      <c r="K354" t="n">
        <v>0.0</v>
      </c>
      <c r="L354" t="n">
        <v>0.0</v>
      </c>
      <c r="M354" t="n">
        <v>1.610382023E9</v>
      </c>
      <c r="N354" t="inlineStr">
        <is>
          <t>6859</t>
        </is>
      </c>
      <c r="O354" t="inlineStr">
        <is>
          <t>pdf</t>
        </is>
      </c>
      <c r="P354" t="inlineStr">
        <is>
          <t/>
        </is>
      </c>
      <c r="Q354" t="inlineStr">
        <is>
          <t/>
        </is>
      </c>
      <c r="R354" t="inlineStr">
        <is>
          <t/>
        </is>
      </c>
      <c r="S354" t="inlineStr">
        <is>
          <t/>
        </is>
      </c>
      <c r="T354" t="n">
        <v>44207.0</v>
      </c>
      <c r="U354" t="n">
        <v>1.0</v>
      </c>
      <c r="V354" t="n">
        <v>0.0</v>
      </c>
    </row>
    <row r="355">
      <c r="A355" t="n">
        <v>-2.8968612E7</v>
      </c>
      <c r="B355" t="inlineStr">
        <is>
          <t>103</t>
        </is>
      </c>
      <c r="C355" t="n">
        <f>VLOOKUP(data[[#This Row],[Course ID]],courses!A:E,2,FALSE)</f>
        <v>0.0</v>
      </c>
      <c r="D355" t="n">
        <f>VLOOKUP(data[[#This Row],[Course ID]],courses!A:E,3,FALSE)</f>
        <v>0.0</v>
      </c>
      <c r="E355" t="n">
        <f>VLOOKUP(data[[#This Row],[Course ID]],courses!A:E,4,FALSE)</f>
        <v>0.0</v>
      </c>
      <c r="F355" t="n">
        <f>VLOOKUP(data[[#This Row],[Course ID]],courses!A:E,5,FALSE)</f>
        <v>0.0</v>
      </c>
      <c r="G355" t="inlineStr">
        <is>
          <t>1468460</t>
        </is>
      </c>
      <c r="H355" t="inlineStr">
        <is>
          <t>EngageAlternativeFormat</t>
        </is>
      </c>
      <c r="I355" t="n">
        <v>1.0</v>
      </c>
      <c r="J355" t="n">
        <v>0.0</v>
      </c>
      <c r="K355" t="n">
        <v>0.0</v>
      </c>
      <c r="L355" t="n">
        <v>0.0</v>
      </c>
      <c r="M355" t="n">
        <v>1.610384218E9</v>
      </c>
      <c r="N355" t="inlineStr">
        <is>
          <t>6859</t>
        </is>
      </c>
      <c r="O355" t="inlineStr">
        <is>
          <t>pdf</t>
        </is>
      </c>
      <c r="P355" t="inlineStr">
        <is>
          <t/>
        </is>
      </c>
      <c r="Q355" t="inlineStr">
        <is>
          <t/>
        </is>
      </c>
      <c r="R355" t="inlineStr">
        <is>
          <t/>
        </is>
      </c>
      <c r="S355" t="inlineStr">
        <is>
          <t/>
        </is>
      </c>
      <c r="T355" t="n">
        <v>44207.0</v>
      </c>
      <c r="U355" t="n">
        <v>1.0</v>
      </c>
      <c r="V355" t="n">
        <v>0.0</v>
      </c>
    </row>
    <row r="356">
      <c r="A356" t="n">
        <v>5.10499169E8</v>
      </c>
      <c r="B356" t="inlineStr">
        <is>
          <t>103</t>
        </is>
      </c>
      <c r="C356" t="n">
        <f>VLOOKUP(data[[#This Row],[Course ID]],courses!A:E,2,FALSE)</f>
        <v>0.0</v>
      </c>
      <c r="D356" t="n">
        <f>VLOOKUP(data[[#This Row],[Course ID]],courses!A:E,3,FALSE)</f>
        <v>0.0</v>
      </c>
      <c r="E356" t="n">
        <f>VLOOKUP(data[[#This Row],[Course ID]],courses!A:E,4,FALSE)</f>
        <v>0.0</v>
      </c>
      <c r="F356" t="n">
        <f>VLOOKUP(data[[#This Row],[Course ID]],courses!A:E,5,FALSE)</f>
        <v>0.0</v>
      </c>
      <c r="G356" t="inlineStr">
        <is>
          <t>1468460</t>
        </is>
      </c>
      <c r="H356" t="inlineStr">
        <is>
          <t>EngageAlternativeFormat</t>
        </is>
      </c>
      <c r="I356" t="n">
        <v>1.0</v>
      </c>
      <c r="J356" t="n">
        <v>0.0</v>
      </c>
      <c r="K356" t="n">
        <v>0.0</v>
      </c>
      <c r="L356" t="n">
        <v>0.0</v>
      </c>
      <c r="M356" t="n">
        <v>1.61038422E9</v>
      </c>
      <c r="N356" t="inlineStr">
        <is>
          <t>6859</t>
        </is>
      </c>
      <c r="O356" t="inlineStr">
        <is>
          <t>pdf</t>
        </is>
      </c>
      <c r="P356" t="inlineStr">
        <is>
          <t/>
        </is>
      </c>
      <c r="Q356" t="inlineStr">
        <is>
          <t/>
        </is>
      </c>
      <c r="R356" t="inlineStr">
        <is>
          <t/>
        </is>
      </c>
      <c r="S356" t="inlineStr">
        <is>
          <t/>
        </is>
      </c>
      <c r="T356" t="n">
        <v>44207.0</v>
      </c>
      <c r="U356" t="n">
        <v>1.0</v>
      </c>
      <c r="V356" t="n">
        <v>0.0</v>
      </c>
    </row>
    <row r="357">
      <c r="A357" t="n">
        <v>4.346622E7</v>
      </c>
      <c r="B357" t="inlineStr">
        <is>
          <t>103</t>
        </is>
      </c>
      <c r="C357" t="n">
        <f>VLOOKUP(data[[#This Row],[Course ID]],courses!A:E,2,FALSE)</f>
        <v>0.0</v>
      </c>
      <c r="D357" t="n">
        <f>VLOOKUP(data[[#This Row],[Course ID]],courses!A:E,3,FALSE)</f>
        <v>0.0</v>
      </c>
      <c r="E357" t="n">
        <f>VLOOKUP(data[[#This Row],[Course ID]],courses!A:E,4,FALSE)</f>
        <v>0.0</v>
      </c>
      <c r="F357" t="n">
        <f>VLOOKUP(data[[#This Row],[Course ID]],courses!A:E,5,FALSE)</f>
        <v>0.0</v>
      </c>
      <c r="G357" t="inlineStr">
        <is>
          <t>1468460</t>
        </is>
      </c>
      <c r="H357" t="inlineStr">
        <is>
          <t>EngageAlternativeFormat</t>
        </is>
      </c>
      <c r="I357" t="n">
        <v>1.0</v>
      </c>
      <c r="J357" t="n">
        <v>0.0</v>
      </c>
      <c r="K357" t="n">
        <v>0.0</v>
      </c>
      <c r="L357" t="n">
        <v>0.0</v>
      </c>
      <c r="M357" t="n">
        <v>1.610384221E9</v>
      </c>
      <c r="N357" t="inlineStr">
        <is>
          <t>6859</t>
        </is>
      </c>
      <c r="O357" t="inlineStr">
        <is>
          <t>pdf</t>
        </is>
      </c>
      <c r="P357" t="inlineStr">
        <is>
          <t/>
        </is>
      </c>
      <c r="Q357" t="inlineStr">
        <is>
          <t/>
        </is>
      </c>
      <c r="R357" t="inlineStr">
        <is>
          <t/>
        </is>
      </c>
      <c r="S357" t="inlineStr">
        <is>
          <t/>
        </is>
      </c>
      <c r="T357" t="n">
        <v>44207.0</v>
      </c>
      <c r="U357" t="n">
        <v>1.0</v>
      </c>
      <c r="V357" t="n">
        <v>0.0</v>
      </c>
    </row>
    <row r="358">
      <c r="A358" t="n">
        <v>4.346622E7</v>
      </c>
      <c r="B358" t="inlineStr">
        <is>
          <t>103</t>
        </is>
      </c>
      <c r="C358" t="n">
        <f>VLOOKUP(data[[#This Row],[Course ID]],courses!A:E,2,FALSE)</f>
        <v>0.0</v>
      </c>
      <c r="D358" t="n">
        <f>VLOOKUP(data[[#This Row],[Course ID]],courses!A:E,3,FALSE)</f>
        <v>0.0</v>
      </c>
      <c r="E358" t="n">
        <f>VLOOKUP(data[[#This Row],[Course ID]],courses!A:E,4,FALSE)</f>
        <v>0.0</v>
      </c>
      <c r="F358" t="n">
        <f>VLOOKUP(data[[#This Row],[Course ID]],courses!A:E,5,FALSE)</f>
        <v>0.0</v>
      </c>
      <c r="G358" t="inlineStr">
        <is>
          <t>1468460</t>
        </is>
      </c>
      <c r="H358" t="inlineStr">
        <is>
          <t>EngageAlternativeFormat</t>
        </is>
      </c>
      <c r="I358" t="n">
        <v>1.0</v>
      </c>
      <c r="J358" t="n">
        <v>0.0</v>
      </c>
      <c r="K358" t="n">
        <v>0.0</v>
      </c>
      <c r="L358" t="n">
        <v>0.0</v>
      </c>
      <c r="M358" t="n">
        <v>1.610384221E9</v>
      </c>
      <c r="N358" t="inlineStr">
        <is>
          <t>6859</t>
        </is>
      </c>
      <c r="O358" t="inlineStr">
        <is>
          <t>pdf</t>
        </is>
      </c>
      <c r="P358" t="inlineStr">
        <is>
          <t/>
        </is>
      </c>
      <c r="Q358" t="inlineStr">
        <is>
          <t/>
        </is>
      </c>
      <c r="R358" t="inlineStr">
        <is>
          <t/>
        </is>
      </c>
      <c r="S358" t="inlineStr">
        <is>
          <t/>
        </is>
      </c>
      <c r="T358" t="n">
        <v>44207.0</v>
      </c>
      <c r="U358" t="n">
        <v>1.0</v>
      </c>
      <c r="V358" t="n">
        <v>0.0</v>
      </c>
    </row>
    <row r="359">
      <c r="A359" t="n">
        <v>4.346622E7</v>
      </c>
      <c r="B359" t="inlineStr">
        <is>
          <t>103</t>
        </is>
      </c>
      <c r="C359" t="n">
        <f>VLOOKUP(data[[#This Row],[Course ID]],courses!A:E,2,FALSE)</f>
        <v>0.0</v>
      </c>
      <c r="D359" t="n">
        <f>VLOOKUP(data[[#This Row],[Course ID]],courses!A:E,3,FALSE)</f>
        <v>0.0</v>
      </c>
      <c r="E359" t="n">
        <f>VLOOKUP(data[[#This Row],[Course ID]],courses!A:E,4,FALSE)</f>
        <v>0.0</v>
      </c>
      <c r="F359" t="n">
        <f>VLOOKUP(data[[#This Row],[Course ID]],courses!A:E,5,FALSE)</f>
        <v>0.0</v>
      </c>
      <c r="G359" t="inlineStr">
        <is>
          <t>1468460</t>
        </is>
      </c>
      <c r="H359" t="inlineStr">
        <is>
          <t>EngageAlternativeFormat</t>
        </is>
      </c>
      <c r="I359" t="n">
        <v>1.0</v>
      </c>
      <c r="J359" t="n">
        <v>0.0</v>
      </c>
      <c r="K359" t="n">
        <v>0.0</v>
      </c>
      <c r="L359" t="n">
        <v>0.0</v>
      </c>
      <c r="M359" t="n">
        <v>1.610384221E9</v>
      </c>
      <c r="N359" t="inlineStr">
        <is>
          <t>6859</t>
        </is>
      </c>
      <c r="O359" t="inlineStr">
        <is>
          <t>pdf</t>
        </is>
      </c>
      <c r="P359" t="inlineStr">
        <is>
          <t/>
        </is>
      </c>
      <c r="Q359" t="inlineStr">
        <is>
          <t/>
        </is>
      </c>
      <c r="R359" t="inlineStr">
        <is>
          <t/>
        </is>
      </c>
      <c r="S359" t="inlineStr">
        <is>
          <t/>
        </is>
      </c>
      <c r="T359" t="n">
        <v>44207.0</v>
      </c>
      <c r="U359" t="n">
        <v>1.0</v>
      </c>
      <c r="V359" t="n">
        <v>0.0</v>
      </c>
    </row>
    <row r="360">
      <c r="A360" t="n">
        <v>9.4833545E8</v>
      </c>
      <c r="B360" t="inlineStr">
        <is>
          <t>103</t>
        </is>
      </c>
      <c r="C360" t="n">
        <f>VLOOKUP(data[[#This Row],[Course ID]],courses!A:E,2,FALSE)</f>
        <v>0.0</v>
      </c>
      <c r="D360" t="n">
        <f>VLOOKUP(data[[#This Row],[Course ID]],courses!A:E,3,FALSE)</f>
        <v>0.0</v>
      </c>
      <c r="E360" t="n">
        <f>VLOOKUP(data[[#This Row],[Course ID]],courses!A:E,4,FALSE)</f>
        <v>0.0</v>
      </c>
      <c r="F360" t="n">
        <f>VLOOKUP(data[[#This Row],[Course ID]],courses!A:E,5,FALSE)</f>
        <v>0.0</v>
      </c>
      <c r="G360" t="inlineStr">
        <is>
          <t>1468460</t>
        </is>
      </c>
      <c r="H360" t="inlineStr">
        <is>
          <t>EngageAlternativeFormat</t>
        </is>
      </c>
      <c r="I360" t="n">
        <v>1.0</v>
      </c>
      <c r="J360" t="n">
        <v>0.0</v>
      </c>
      <c r="K360" t="n">
        <v>0.0</v>
      </c>
      <c r="L360" t="n">
        <v>0.0</v>
      </c>
      <c r="M360" t="n">
        <v>1.610384222E9</v>
      </c>
      <c r="N360" t="inlineStr">
        <is>
          <t>6859</t>
        </is>
      </c>
      <c r="O360" t="inlineStr">
        <is>
          <t>pdf</t>
        </is>
      </c>
      <c r="P360" t="inlineStr">
        <is>
          <t/>
        </is>
      </c>
      <c r="Q360" t="inlineStr">
        <is>
          <t/>
        </is>
      </c>
      <c r="R360" t="inlineStr">
        <is>
          <t/>
        </is>
      </c>
      <c r="S360" t="inlineStr">
        <is>
          <t/>
        </is>
      </c>
      <c r="T360" t="n">
        <v>44207.0</v>
      </c>
      <c r="U360" t="n">
        <v>1.0</v>
      </c>
      <c r="V360" t="n">
        <v>0.0</v>
      </c>
    </row>
    <row r="361">
      <c r="A361" t="n">
        <v>9.4833545E8</v>
      </c>
      <c r="B361" t="inlineStr">
        <is>
          <t>103</t>
        </is>
      </c>
      <c r="C361" t="n">
        <f>VLOOKUP(data[[#This Row],[Course ID]],courses!A:E,2,FALSE)</f>
        <v>0.0</v>
      </c>
      <c r="D361" t="n">
        <f>VLOOKUP(data[[#This Row],[Course ID]],courses!A:E,3,FALSE)</f>
        <v>0.0</v>
      </c>
      <c r="E361" t="n">
        <f>VLOOKUP(data[[#This Row],[Course ID]],courses!A:E,4,FALSE)</f>
        <v>0.0</v>
      </c>
      <c r="F361" t="n">
        <f>VLOOKUP(data[[#This Row],[Course ID]],courses!A:E,5,FALSE)</f>
        <v>0.0</v>
      </c>
      <c r="G361" t="inlineStr">
        <is>
          <t>1468460</t>
        </is>
      </c>
      <c r="H361" t="inlineStr">
        <is>
          <t>EngageAlternativeFormat</t>
        </is>
      </c>
      <c r="I361" t="n">
        <v>1.0</v>
      </c>
      <c r="J361" t="n">
        <v>0.0</v>
      </c>
      <c r="K361" t="n">
        <v>0.0</v>
      </c>
      <c r="L361" t="n">
        <v>0.0</v>
      </c>
      <c r="M361" t="n">
        <v>1.610384222E9</v>
      </c>
      <c r="N361" t="inlineStr">
        <is>
          <t>6859</t>
        </is>
      </c>
      <c r="O361" t="inlineStr">
        <is>
          <t>pdf</t>
        </is>
      </c>
      <c r="P361" t="inlineStr">
        <is>
          <t/>
        </is>
      </c>
      <c r="Q361" t="inlineStr">
        <is>
          <t/>
        </is>
      </c>
      <c r="R361" t="inlineStr">
        <is>
          <t/>
        </is>
      </c>
      <c r="S361" t="inlineStr">
        <is>
          <t/>
        </is>
      </c>
      <c r="T361" t="n">
        <v>44207.0</v>
      </c>
      <c r="U361" t="n">
        <v>1.0</v>
      </c>
      <c r="V361" t="n">
        <v>0.0</v>
      </c>
    </row>
    <row r="362">
      <c r="A362" t="n">
        <v>-2.052681999E9</v>
      </c>
      <c r="B362" t="inlineStr">
        <is>
          <t>103</t>
        </is>
      </c>
      <c r="C362" t="n">
        <f>VLOOKUP(data[[#This Row],[Course ID]],courses!A:E,2,FALSE)</f>
        <v>0.0</v>
      </c>
      <c r="D362" t="n">
        <f>VLOOKUP(data[[#This Row],[Course ID]],courses!A:E,3,FALSE)</f>
        <v>0.0</v>
      </c>
      <c r="E362" t="n">
        <f>VLOOKUP(data[[#This Row],[Course ID]],courses!A:E,4,FALSE)</f>
        <v>0.0</v>
      </c>
      <c r="F362" t="n">
        <f>VLOOKUP(data[[#This Row],[Course ID]],courses!A:E,5,FALSE)</f>
        <v>0.0</v>
      </c>
      <c r="G362" t="inlineStr">
        <is>
          <t>1468460</t>
        </is>
      </c>
      <c r="H362" t="inlineStr">
        <is>
          <t>EngageAlternativeFormat</t>
        </is>
      </c>
      <c r="I362" t="n">
        <v>1.0</v>
      </c>
      <c r="J362" t="n">
        <v>0.0</v>
      </c>
      <c r="K362" t="n">
        <v>0.0</v>
      </c>
      <c r="L362" t="n">
        <v>0.0</v>
      </c>
      <c r="M362" t="n">
        <v>1.610384223E9</v>
      </c>
      <c r="N362" t="inlineStr">
        <is>
          <t>6859</t>
        </is>
      </c>
      <c r="O362" t="inlineStr">
        <is>
          <t>pdf</t>
        </is>
      </c>
      <c r="P362" t="inlineStr">
        <is>
          <t/>
        </is>
      </c>
      <c r="Q362" t="inlineStr">
        <is>
          <t/>
        </is>
      </c>
      <c r="R362" t="inlineStr">
        <is>
          <t/>
        </is>
      </c>
      <c r="S362" t="inlineStr">
        <is>
          <t/>
        </is>
      </c>
      <c r="T362" t="n">
        <v>44207.0</v>
      </c>
      <c r="U362" t="n">
        <v>1.0</v>
      </c>
      <c r="V362" t="n">
        <v>0.0</v>
      </c>
    </row>
    <row r="363">
      <c r="A363" t="n">
        <v>-2.052681999E9</v>
      </c>
      <c r="B363" t="inlineStr">
        <is>
          <t>103</t>
        </is>
      </c>
      <c r="C363" t="n">
        <f>VLOOKUP(data[[#This Row],[Course ID]],courses!A:E,2,FALSE)</f>
        <v>0.0</v>
      </c>
      <c r="D363" t="n">
        <f>VLOOKUP(data[[#This Row],[Course ID]],courses!A:E,3,FALSE)</f>
        <v>0.0</v>
      </c>
      <c r="E363" t="n">
        <f>VLOOKUP(data[[#This Row],[Course ID]],courses!A:E,4,FALSE)</f>
        <v>0.0</v>
      </c>
      <c r="F363" t="n">
        <f>VLOOKUP(data[[#This Row],[Course ID]],courses!A:E,5,FALSE)</f>
        <v>0.0</v>
      </c>
      <c r="G363" t="inlineStr">
        <is>
          <t>1468460</t>
        </is>
      </c>
      <c r="H363" t="inlineStr">
        <is>
          <t>EngageAlternativeFormat</t>
        </is>
      </c>
      <c r="I363" t="n">
        <v>1.0</v>
      </c>
      <c r="J363" t="n">
        <v>0.0</v>
      </c>
      <c r="K363" t="n">
        <v>0.0</v>
      </c>
      <c r="L363" t="n">
        <v>0.0</v>
      </c>
      <c r="M363" t="n">
        <v>1.610384223E9</v>
      </c>
      <c r="N363" t="inlineStr">
        <is>
          <t>6859</t>
        </is>
      </c>
      <c r="O363" t="inlineStr">
        <is>
          <t>pdf</t>
        </is>
      </c>
      <c r="P363" t="inlineStr">
        <is>
          <t/>
        </is>
      </c>
      <c r="Q363" t="inlineStr">
        <is>
          <t/>
        </is>
      </c>
      <c r="R363" t="inlineStr">
        <is>
          <t/>
        </is>
      </c>
      <c r="S363" t="inlineStr">
        <is>
          <t/>
        </is>
      </c>
      <c r="T363" t="n">
        <v>44207.0</v>
      </c>
      <c r="U363" t="n">
        <v>1.0</v>
      </c>
      <c r="V363" t="n">
        <v>0.0</v>
      </c>
    </row>
    <row r="364">
      <c r="A364" t="n">
        <v>-2.052681999E9</v>
      </c>
      <c r="B364" t="inlineStr">
        <is>
          <t>103</t>
        </is>
      </c>
      <c r="C364" t="n">
        <f>VLOOKUP(data[[#This Row],[Course ID]],courses!A:E,2,FALSE)</f>
        <v>0.0</v>
      </c>
      <c r="D364" t="n">
        <f>VLOOKUP(data[[#This Row],[Course ID]],courses!A:E,3,FALSE)</f>
        <v>0.0</v>
      </c>
      <c r="E364" t="n">
        <f>VLOOKUP(data[[#This Row],[Course ID]],courses!A:E,4,FALSE)</f>
        <v>0.0</v>
      </c>
      <c r="F364" t="n">
        <f>VLOOKUP(data[[#This Row],[Course ID]],courses!A:E,5,FALSE)</f>
        <v>0.0</v>
      </c>
      <c r="G364" t="inlineStr">
        <is>
          <t>1468460</t>
        </is>
      </c>
      <c r="H364" t="inlineStr">
        <is>
          <t>EngageAlternativeFormat</t>
        </is>
      </c>
      <c r="I364" t="n">
        <v>1.0</v>
      </c>
      <c r="J364" t="n">
        <v>0.0</v>
      </c>
      <c r="K364" t="n">
        <v>0.0</v>
      </c>
      <c r="L364" t="n">
        <v>0.0</v>
      </c>
      <c r="M364" t="n">
        <v>1.610384223E9</v>
      </c>
      <c r="N364" t="inlineStr">
        <is>
          <t>6859</t>
        </is>
      </c>
      <c r="O364" t="inlineStr">
        <is>
          <t>pdf</t>
        </is>
      </c>
      <c r="P364" t="inlineStr">
        <is>
          <t/>
        </is>
      </c>
      <c r="Q364" t="inlineStr">
        <is>
          <t/>
        </is>
      </c>
      <c r="R364" t="inlineStr">
        <is>
          <t/>
        </is>
      </c>
      <c r="S364" t="inlineStr">
        <is>
          <t/>
        </is>
      </c>
      <c r="T364" t="n">
        <v>44207.0</v>
      </c>
      <c r="U364" t="n">
        <v>1.0</v>
      </c>
      <c r="V364" t="n">
        <v>0.0</v>
      </c>
    </row>
    <row r="365">
      <c r="A365" t="n">
        <v>-2.017731319E9</v>
      </c>
      <c r="B365" t="inlineStr">
        <is>
          <t>103</t>
        </is>
      </c>
      <c r="C365" t="n">
        <f>VLOOKUP(data[[#This Row],[Course ID]],courses!A:E,2,FALSE)</f>
        <v>0.0</v>
      </c>
      <c r="D365" t="n">
        <f>VLOOKUP(data[[#This Row],[Course ID]],courses!A:E,3,FALSE)</f>
        <v>0.0</v>
      </c>
      <c r="E365" t="n">
        <f>VLOOKUP(data[[#This Row],[Course ID]],courses!A:E,4,FALSE)</f>
        <v>0.0</v>
      </c>
      <c r="F365" t="n">
        <f>VLOOKUP(data[[#This Row],[Course ID]],courses!A:E,5,FALSE)</f>
        <v>0.0</v>
      </c>
      <c r="G365" t="inlineStr">
        <is>
          <t>1468460</t>
        </is>
      </c>
      <c r="H365" t="inlineStr">
        <is>
          <t>EngageAlternativeFormat</t>
        </is>
      </c>
      <c r="I365" t="n">
        <v>1.0</v>
      </c>
      <c r="J365" t="n">
        <v>0.0</v>
      </c>
      <c r="K365" t="n">
        <v>0.0</v>
      </c>
      <c r="L365" t="n">
        <v>0.0</v>
      </c>
      <c r="M365" t="n">
        <v>1.610384224E9</v>
      </c>
      <c r="N365" t="inlineStr">
        <is>
          <t>6859</t>
        </is>
      </c>
      <c r="O365" t="inlineStr">
        <is>
          <t>pdf</t>
        </is>
      </c>
      <c r="P365" t="inlineStr">
        <is>
          <t/>
        </is>
      </c>
      <c r="Q365" t="inlineStr">
        <is>
          <t/>
        </is>
      </c>
      <c r="R365" t="inlineStr">
        <is>
          <t/>
        </is>
      </c>
      <c r="S365" t="inlineStr">
        <is>
          <t/>
        </is>
      </c>
      <c r="T365" t="n">
        <v>44207.0</v>
      </c>
      <c r="U365" t="n">
        <v>1.0</v>
      </c>
      <c r="V365" t="n">
        <v>0.0</v>
      </c>
    </row>
    <row r="366">
      <c r="A366" t="n">
        <v>-1.3599482E9</v>
      </c>
      <c r="B366" t="inlineStr">
        <is>
          <t>103</t>
        </is>
      </c>
      <c r="C366" t="n">
        <f>VLOOKUP(data[[#This Row],[Course ID]],courses!A:E,2,FALSE)</f>
        <v>0.0</v>
      </c>
      <c r="D366" t="n">
        <f>VLOOKUP(data[[#This Row],[Course ID]],courses!A:E,3,FALSE)</f>
        <v>0.0</v>
      </c>
      <c r="E366" t="n">
        <f>VLOOKUP(data[[#This Row],[Course ID]],courses!A:E,4,FALSE)</f>
        <v>0.0</v>
      </c>
      <c r="F366" t="n">
        <f>VLOOKUP(data[[#This Row],[Course ID]],courses!A:E,5,FALSE)</f>
        <v>0.0</v>
      </c>
      <c r="G366" t="inlineStr">
        <is>
          <t>1468460</t>
        </is>
      </c>
      <c r="H366" t="inlineStr">
        <is>
          <t>EngageAlternativeFormat</t>
        </is>
      </c>
      <c r="I366" t="n">
        <v>1.0</v>
      </c>
      <c r="J366" t="n">
        <v>0.0</v>
      </c>
      <c r="K366" t="n">
        <v>0.0</v>
      </c>
      <c r="L366" t="n">
        <v>0.0</v>
      </c>
      <c r="M366" t="n">
        <v>1.610384225E9</v>
      </c>
      <c r="N366" t="inlineStr">
        <is>
          <t>6859</t>
        </is>
      </c>
      <c r="O366" t="inlineStr">
        <is>
          <t>pdf</t>
        </is>
      </c>
      <c r="P366" t="inlineStr">
        <is>
          <t/>
        </is>
      </c>
      <c r="Q366" t="inlineStr">
        <is>
          <t/>
        </is>
      </c>
      <c r="R366" t="inlineStr">
        <is>
          <t/>
        </is>
      </c>
      <c r="S366" t="inlineStr">
        <is>
          <t/>
        </is>
      </c>
      <c r="T366" t="n">
        <v>44207.0</v>
      </c>
      <c r="U366" t="n">
        <v>1.0</v>
      </c>
      <c r="V366" t="n">
        <v>0.0</v>
      </c>
    </row>
    <row r="367">
      <c r="A367" t="n">
        <v>-2.113406456E9</v>
      </c>
      <c r="B367" t="inlineStr">
        <is>
          <t>103</t>
        </is>
      </c>
      <c r="C367" t="n">
        <f>VLOOKUP(data[[#This Row],[Course ID]],courses!A:E,2,FALSE)</f>
        <v>0.0</v>
      </c>
      <c r="D367" t="n">
        <f>VLOOKUP(data[[#This Row],[Course ID]],courses!A:E,3,FALSE)</f>
        <v>0.0</v>
      </c>
      <c r="E367" t="n">
        <f>VLOOKUP(data[[#This Row],[Course ID]],courses!A:E,4,FALSE)</f>
        <v>0.0</v>
      </c>
      <c r="F367" t="n">
        <f>VLOOKUP(data[[#This Row],[Course ID]],courses!A:E,5,FALSE)</f>
        <v>0.0</v>
      </c>
      <c r="G367" t="inlineStr">
        <is>
          <t>1468460</t>
        </is>
      </c>
      <c r="H367" t="inlineStr">
        <is>
          <t>EngageAlternativeFormat</t>
        </is>
      </c>
      <c r="I367" t="n">
        <v>1.0</v>
      </c>
      <c r="J367" t="n">
        <v>0.0</v>
      </c>
      <c r="K367" t="n">
        <v>0.0</v>
      </c>
      <c r="L367" t="n">
        <v>0.0</v>
      </c>
      <c r="M367" t="n">
        <v>1.610384226E9</v>
      </c>
      <c r="N367" t="inlineStr">
        <is>
          <t>6859</t>
        </is>
      </c>
      <c r="O367" t="inlineStr">
        <is>
          <t>pdf</t>
        </is>
      </c>
      <c r="P367" t="inlineStr">
        <is>
          <t/>
        </is>
      </c>
      <c r="Q367" t="inlineStr">
        <is>
          <t/>
        </is>
      </c>
      <c r="R367" t="inlineStr">
        <is>
          <t/>
        </is>
      </c>
      <c r="S367" t="inlineStr">
        <is>
          <t/>
        </is>
      </c>
      <c r="T367" t="n">
        <v>44207.0</v>
      </c>
      <c r="U367" t="n">
        <v>1.0</v>
      </c>
      <c r="V367" t="n">
        <v>0.0</v>
      </c>
    </row>
    <row r="368">
      <c r="A368" t="n">
        <v>-2.113406456E9</v>
      </c>
      <c r="B368" t="inlineStr">
        <is>
          <t>103</t>
        </is>
      </c>
      <c r="C368" t="n">
        <f>VLOOKUP(data[[#This Row],[Course ID]],courses!A:E,2,FALSE)</f>
        <v>0.0</v>
      </c>
      <c r="D368" t="n">
        <f>VLOOKUP(data[[#This Row],[Course ID]],courses!A:E,3,FALSE)</f>
        <v>0.0</v>
      </c>
      <c r="E368" t="n">
        <f>VLOOKUP(data[[#This Row],[Course ID]],courses!A:E,4,FALSE)</f>
        <v>0.0</v>
      </c>
      <c r="F368" t="n">
        <f>VLOOKUP(data[[#This Row],[Course ID]],courses!A:E,5,FALSE)</f>
        <v>0.0</v>
      </c>
      <c r="G368" t="inlineStr">
        <is>
          <t>1468460</t>
        </is>
      </c>
      <c r="H368" t="inlineStr">
        <is>
          <t>EngageAlternativeFormat</t>
        </is>
      </c>
      <c r="I368" t="n">
        <v>1.0</v>
      </c>
      <c r="J368" t="n">
        <v>0.0</v>
      </c>
      <c r="K368" t="n">
        <v>0.0</v>
      </c>
      <c r="L368" t="n">
        <v>0.0</v>
      </c>
      <c r="M368" t="n">
        <v>1.610384226E9</v>
      </c>
      <c r="N368" t="inlineStr">
        <is>
          <t>6859</t>
        </is>
      </c>
      <c r="O368" t="inlineStr">
        <is>
          <t>pdf</t>
        </is>
      </c>
      <c r="P368" t="inlineStr">
        <is>
          <t/>
        </is>
      </c>
      <c r="Q368" t="inlineStr">
        <is>
          <t/>
        </is>
      </c>
      <c r="R368" t="inlineStr">
        <is>
          <t/>
        </is>
      </c>
      <c r="S368" t="inlineStr">
        <is>
          <t/>
        </is>
      </c>
      <c r="T368" t="n">
        <v>44207.0</v>
      </c>
      <c r="U368" t="n">
        <v>1.0</v>
      </c>
      <c r="V368" t="n">
        <v>0.0</v>
      </c>
    </row>
    <row r="369">
      <c r="A369" t="n">
        <v>1.199761655E9</v>
      </c>
      <c r="B369" t="inlineStr">
        <is>
          <t>103</t>
        </is>
      </c>
      <c r="C369" t="n">
        <f>VLOOKUP(data[[#This Row],[Course ID]],courses!A:E,2,FALSE)</f>
        <v>0.0</v>
      </c>
      <c r="D369" t="n">
        <f>VLOOKUP(data[[#This Row],[Course ID]],courses!A:E,3,FALSE)</f>
        <v>0.0</v>
      </c>
      <c r="E369" t="n">
        <f>VLOOKUP(data[[#This Row],[Course ID]],courses!A:E,4,FALSE)</f>
        <v>0.0</v>
      </c>
      <c r="F369" t="n">
        <f>VLOOKUP(data[[#This Row],[Course ID]],courses!A:E,5,FALSE)</f>
        <v>0.0</v>
      </c>
      <c r="G369" t="inlineStr">
        <is>
          <t>1468460</t>
        </is>
      </c>
      <c r="H369" t="inlineStr">
        <is>
          <t>EngageAlternativeFormat</t>
        </is>
      </c>
      <c r="I369" t="n">
        <v>1.0</v>
      </c>
      <c r="J369" t="n">
        <v>0.0</v>
      </c>
      <c r="K369" t="n">
        <v>0.0</v>
      </c>
      <c r="L369" t="n">
        <v>0.0</v>
      </c>
      <c r="M369" t="n">
        <v>1.610384228E9</v>
      </c>
      <c r="N369" t="inlineStr">
        <is>
          <t>6859</t>
        </is>
      </c>
      <c r="O369" t="inlineStr">
        <is>
          <t>pdf</t>
        </is>
      </c>
      <c r="P369" t="inlineStr">
        <is>
          <t/>
        </is>
      </c>
      <c r="Q369" t="inlineStr">
        <is>
          <t/>
        </is>
      </c>
      <c r="R369" t="inlineStr">
        <is>
          <t/>
        </is>
      </c>
      <c r="S369" t="inlineStr">
        <is>
          <t/>
        </is>
      </c>
      <c r="T369" t="n">
        <v>44207.0</v>
      </c>
      <c r="U369" t="n">
        <v>1.0</v>
      </c>
      <c r="V369" t="n">
        <v>0.0</v>
      </c>
    </row>
    <row r="370">
      <c r="A370" t="n">
        <v>-2.71390839E8</v>
      </c>
      <c r="B370" t="inlineStr">
        <is>
          <t>103</t>
        </is>
      </c>
      <c r="C370" t="n">
        <f>VLOOKUP(data[[#This Row],[Course ID]],courses!A:E,2,FALSE)</f>
        <v>0.0</v>
      </c>
      <c r="D370" t="n">
        <f>VLOOKUP(data[[#This Row],[Course ID]],courses!A:E,3,FALSE)</f>
        <v>0.0</v>
      </c>
      <c r="E370" t="n">
        <f>VLOOKUP(data[[#This Row],[Course ID]],courses!A:E,4,FALSE)</f>
        <v>0.0</v>
      </c>
      <c r="F370" t="n">
        <f>VLOOKUP(data[[#This Row],[Course ID]],courses!A:E,5,FALSE)</f>
        <v>0.0</v>
      </c>
      <c r="G370" t="inlineStr">
        <is>
          <t>1468460</t>
        </is>
      </c>
      <c r="H370" t="inlineStr">
        <is>
          <t>EngageAlternativeFormat</t>
        </is>
      </c>
      <c r="I370" t="n">
        <v>1.0</v>
      </c>
      <c r="J370" t="n">
        <v>0.0</v>
      </c>
      <c r="K370" t="n">
        <v>0.0</v>
      </c>
      <c r="L370" t="n">
        <v>0.0</v>
      </c>
      <c r="M370" t="n">
        <v>1.610384232E9</v>
      </c>
      <c r="N370" t="inlineStr">
        <is>
          <t>6859</t>
        </is>
      </c>
      <c r="O370" t="inlineStr">
        <is>
          <t>pdf</t>
        </is>
      </c>
      <c r="P370" t="inlineStr">
        <is>
          <t/>
        </is>
      </c>
      <c r="Q370" t="inlineStr">
        <is>
          <t/>
        </is>
      </c>
      <c r="R370" t="inlineStr">
        <is>
          <t/>
        </is>
      </c>
      <c r="S370" t="inlineStr">
        <is>
          <t/>
        </is>
      </c>
      <c r="T370" t="n">
        <v>44207.0</v>
      </c>
      <c r="U370" t="n">
        <v>1.0</v>
      </c>
      <c r="V370" t="n">
        <v>0.0</v>
      </c>
    </row>
    <row r="371">
      <c r="A371" t="n">
        <v>7.67812142E8</v>
      </c>
      <c r="B371" t="inlineStr">
        <is>
          <t>103</t>
        </is>
      </c>
      <c r="C371" t="n">
        <f>VLOOKUP(data[[#This Row],[Course ID]],courses!A:E,2,FALSE)</f>
        <v>0.0</v>
      </c>
      <c r="D371" t="n">
        <f>VLOOKUP(data[[#This Row],[Course ID]],courses!A:E,3,FALSE)</f>
        <v>0.0</v>
      </c>
      <c r="E371" t="n">
        <f>VLOOKUP(data[[#This Row],[Course ID]],courses!A:E,4,FALSE)</f>
        <v>0.0</v>
      </c>
      <c r="F371" t="n">
        <f>VLOOKUP(data[[#This Row],[Course ID]],courses!A:E,5,FALSE)</f>
        <v>0.0</v>
      </c>
      <c r="G371" t="inlineStr">
        <is>
          <t>1468460</t>
        </is>
      </c>
      <c r="H371" t="inlineStr">
        <is>
          <t>EngageAlternativeFormat</t>
        </is>
      </c>
      <c r="I371" t="n">
        <v>1.0</v>
      </c>
      <c r="J371" t="n">
        <v>0.0</v>
      </c>
      <c r="K371" t="n">
        <v>0.0</v>
      </c>
      <c r="L371" t="n">
        <v>0.0</v>
      </c>
      <c r="M371" t="n">
        <v>1.610384233E9</v>
      </c>
      <c r="N371" t="inlineStr">
        <is>
          <t>6859</t>
        </is>
      </c>
      <c r="O371" t="inlineStr">
        <is>
          <t>pdf</t>
        </is>
      </c>
      <c r="P371" t="inlineStr">
        <is>
          <t/>
        </is>
      </c>
      <c r="Q371" t="inlineStr">
        <is>
          <t/>
        </is>
      </c>
      <c r="R371" t="inlineStr">
        <is>
          <t/>
        </is>
      </c>
      <c r="S371" t="inlineStr">
        <is>
          <t/>
        </is>
      </c>
      <c r="T371" t="n">
        <v>44207.0</v>
      </c>
      <c r="U371" t="n">
        <v>1.0</v>
      </c>
      <c r="V371" t="n">
        <v>0.0</v>
      </c>
    </row>
    <row r="372">
      <c r="A372" t="n">
        <v>-6.83085627E8</v>
      </c>
      <c r="B372" t="inlineStr">
        <is>
          <t>103</t>
        </is>
      </c>
      <c r="C372" t="n">
        <f>VLOOKUP(data[[#This Row],[Course ID]],courses!A:E,2,FALSE)</f>
        <v>0.0</v>
      </c>
      <c r="D372" t="n">
        <f>VLOOKUP(data[[#This Row],[Course ID]],courses!A:E,3,FALSE)</f>
        <v>0.0</v>
      </c>
      <c r="E372" t="n">
        <f>VLOOKUP(data[[#This Row],[Course ID]],courses!A:E,4,FALSE)</f>
        <v>0.0</v>
      </c>
      <c r="F372" t="n">
        <f>VLOOKUP(data[[#This Row],[Course ID]],courses!A:E,5,FALSE)</f>
        <v>0.0</v>
      </c>
      <c r="G372" t="inlineStr">
        <is>
          <t>1468460</t>
        </is>
      </c>
      <c r="H372" t="inlineStr">
        <is>
          <t>EngageAlternativeFormat</t>
        </is>
      </c>
      <c r="I372" t="n">
        <v>1.0</v>
      </c>
      <c r="J372" t="n">
        <v>0.0</v>
      </c>
      <c r="K372" t="n">
        <v>0.0</v>
      </c>
      <c r="L372" t="n">
        <v>0.0</v>
      </c>
      <c r="M372" t="n">
        <v>1.610384304E9</v>
      </c>
      <c r="N372" t="inlineStr">
        <is>
          <t>6859</t>
        </is>
      </c>
      <c r="O372" t="inlineStr">
        <is>
          <t>pdf</t>
        </is>
      </c>
      <c r="P372" t="inlineStr">
        <is>
          <t/>
        </is>
      </c>
      <c r="Q372" t="inlineStr">
        <is>
          <t/>
        </is>
      </c>
      <c r="R372" t="inlineStr">
        <is>
          <t/>
        </is>
      </c>
      <c r="S372" t="inlineStr">
        <is>
          <t/>
        </is>
      </c>
      <c r="T372" t="n">
        <v>44207.0</v>
      </c>
      <c r="U372" t="n">
        <v>1.0</v>
      </c>
      <c r="V372" t="n">
        <v>0.0</v>
      </c>
    </row>
    <row r="373">
      <c r="A373" t="n">
        <v>-1.070153115E9</v>
      </c>
      <c r="B373" t="inlineStr">
        <is>
          <t>103</t>
        </is>
      </c>
      <c r="C373" t="n">
        <f>VLOOKUP(data[[#This Row],[Course ID]],courses!A:E,2,FALSE)</f>
        <v>0.0</v>
      </c>
      <c r="D373" t="n">
        <f>VLOOKUP(data[[#This Row],[Course ID]],courses!A:E,3,FALSE)</f>
        <v>0.0</v>
      </c>
      <c r="E373" t="n">
        <f>VLOOKUP(data[[#This Row],[Course ID]],courses!A:E,4,FALSE)</f>
        <v>0.0</v>
      </c>
      <c r="F373" t="n">
        <f>VLOOKUP(data[[#This Row],[Course ID]],courses!A:E,5,FALSE)</f>
        <v>0.0</v>
      </c>
      <c r="G373" t="inlineStr">
        <is>
          <t>1468460</t>
        </is>
      </c>
      <c r="H373" t="inlineStr">
        <is>
          <t>EngageAlternativeFormat</t>
        </is>
      </c>
      <c r="I373" t="n">
        <v>1.0</v>
      </c>
      <c r="J373" t="n">
        <v>0.0</v>
      </c>
      <c r="K373" t="n">
        <v>0.0</v>
      </c>
      <c r="L373" t="n">
        <v>0.0</v>
      </c>
      <c r="M373" t="n">
        <v>1.610384305E9</v>
      </c>
      <c r="N373" t="inlineStr">
        <is>
          <t>6859</t>
        </is>
      </c>
      <c r="O373" t="inlineStr">
        <is>
          <t>pdf</t>
        </is>
      </c>
      <c r="P373" t="inlineStr">
        <is>
          <t/>
        </is>
      </c>
      <c r="Q373" t="inlineStr">
        <is>
          <t/>
        </is>
      </c>
      <c r="R373" t="inlineStr">
        <is>
          <t/>
        </is>
      </c>
      <c r="S373" t="inlineStr">
        <is>
          <t/>
        </is>
      </c>
      <c r="T373" t="n">
        <v>44207.0</v>
      </c>
      <c r="U373" t="n">
        <v>1.0</v>
      </c>
      <c r="V373" t="n">
        <v>0.0</v>
      </c>
    </row>
    <row r="374">
      <c r="A374" t="n">
        <v>1.98447438E9</v>
      </c>
      <c r="B374" t="inlineStr">
        <is>
          <t>103</t>
        </is>
      </c>
      <c r="C374" t="n">
        <f>VLOOKUP(data[[#This Row],[Course ID]],courses!A:E,2,FALSE)</f>
        <v>0.0</v>
      </c>
      <c r="D374" t="n">
        <f>VLOOKUP(data[[#This Row],[Course ID]],courses!A:E,3,FALSE)</f>
        <v>0.0</v>
      </c>
      <c r="E374" t="n">
        <f>VLOOKUP(data[[#This Row],[Course ID]],courses!A:E,4,FALSE)</f>
        <v>0.0</v>
      </c>
      <c r="F374" t="n">
        <f>VLOOKUP(data[[#This Row],[Course ID]],courses!A:E,5,FALSE)</f>
        <v>0.0</v>
      </c>
      <c r="G374" t="inlineStr">
        <is>
          <t>1468460</t>
        </is>
      </c>
      <c r="H374" t="inlineStr">
        <is>
          <t>EngageAlternativeFormat</t>
        </is>
      </c>
      <c r="I374" t="n">
        <v>1.0</v>
      </c>
      <c r="J374" t="n">
        <v>0.0</v>
      </c>
      <c r="K374" t="n">
        <v>0.0</v>
      </c>
      <c r="L374" t="n">
        <v>0.0</v>
      </c>
      <c r="M374" t="n">
        <v>1.610384306E9</v>
      </c>
      <c r="N374" t="inlineStr">
        <is>
          <t>6859</t>
        </is>
      </c>
      <c r="O374" t="inlineStr">
        <is>
          <t>pdf</t>
        </is>
      </c>
      <c r="P374" t="inlineStr">
        <is>
          <t/>
        </is>
      </c>
      <c r="Q374" t="inlineStr">
        <is>
          <t/>
        </is>
      </c>
      <c r="R374" t="inlineStr">
        <is>
          <t/>
        </is>
      </c>
      <c r="S374" t="inlineStr">
        <is>
          <t/>
        </is>
      </c>
      <c r="T374" t="n">
        <v>44207.0</v>
      </c>
      <c r="U374" t="n">
        <v>1.0</v>
      </c>
      <c r="V374" t="n">
        <v>0.0</v>
      </c>
    </row>
    <row r="375">
      <c r="A375" t="n">
        <v>8.60427881E8</v>
      </c>
      <c r="B375" t="inlineStr">
        <is>
          <t>103</t>
        </is>
      </c>
      <c r="C375" t="n">
        <f>VLOOKUP(data[[#This Row],[Course ID]],courses!A:E,2,FALSE)</f>
        <v>0.0</v>
      </c>
      <c r="D375" t="n">
        <f>VLOOKUP(data[[#This Row],[Course ID]],courses!A:E,3,FALSE)</f>
        <v>0.0</v>
      </c>
      <c r="E375" t="n">
        <f>VLOOKUP(data[[#This Row],[Course ID]],courses!A:E,4,FALSE)</f>
        <v>0.0</v>
      </c>
      <c r="F375" t="n">
        <f>VLOOKUP(data[[#This Row],[Course ID]],courses!A:E,5,FALSE)</f>
        <v>0.0</v>
      </c>
      <c r="G375" t="inlineStr">
        <is>
          <t>1468460</t>
        </is>
      </c>
      <c r="H375" t="inlineStr">
        <is>
          <t>EngageAlternativeFormat</t>
        </is>
      </c>
      <c r="I375" t="n">
        <v>1.0</v>
      </c>
      <c r="J375" t="n">
        <v>0.0</v>
      </c>
      <c r="K375" t="n">
        <v>0.0</v>
      </c>
      <c r="L375" t="n">
        <v>0.0</v>
      </c>
      <c r="M375" t="n">
        <v>1.610384313E9</v>
      </c>
      <c r="N375" t="inlineStr">
        <is>
          <t>6859</t>
        </is>
      </c>
      <c r="O375" t="inlineStr">
        <is>
          <t>pdf</t>
        </is>
      </c>
      <c r="P375" t="inlineStr">
        <is>
          <t/>
        </is>
      </c>
      <c r="Q375" t="inlineStr">
        <is>
          <t/>
        </is>
      </c>
      <c r="R375" t="inlineStr">
        <is>
          <t/>
        </is>
      </c>
      <c r="S375" t="inlineStr">
        <is>
          <t/>
        </is>
      </c>
      <c r="T375" t="n">
        <v>44207.0</v>
      </c>
      <c r="U375" t="n">
        <v>1.0</v>
      </c>
      <c r="V375" t="n">
        <v>0.0</v>
      </c>
    </row>
    <row r="376">
      <c r="A376" t="n">
        <v>1.129364051E9</v>
      </c>
      <c r="B376" t="inlineStr">
        <is>
          <t>103</t>
        </is>
      </c>
      <c r="C376" t="n">
        <f>VLOOKUP(data[[#This Row],[Course ID]],courses!A:E,2,FALSE)</f>
        <v>0.0</v>
      </c>
      <c r="D376" t="n">
        <f>VLOOKUP(data[[#This Row],[Course ID]],courses!A:E,3,FALSE)</f>
        <v>0.0</v>
      </c>
      <c r="E376" t="n">
        <f>VLOOKUP(data[[#This Row],[Course ID]],courses!A:E,4,FALSE)</f>
        <v>0.0</v>
      </c>
      <c r="F376" t="n">
        <f>VLOOKUP(data[[#This Row],[Course ID]],courses!A:E,5,FALSE)</f>
        <v>0.0</v>
      </c>
      <c r="G376" t="inlineStr">
        <is>
          <t>1468460</t>
        </is>
      </c>
      <c r="H376" t="inlineStr">
        <is>
          <t>EngageAlternativeFormat</t>
        </is>
      </c>
      <c r="I376" t="n">
        <v>1.0</v>
      </c>
      <c r="J376" t="n">
        <v>0.0</v>
      </c>
      <c r="K376" t="n">
        <v>0.0</v>
      </c>
      <c r="L376" t="n">
        <v>0.0</v>
      </c>
      <c r="M376" t="n">
        <v>1.610384314E9</v>
      </c>
      <c r="N376" t="inlineStr">
        <is>
          <t>6859</t>
        </is>
      </c>
      <c r="O376" t="inlineStr">
        <is>
          <t>pdf</t>
        </is>
      </c>
      <c r="P376" t="inlineStr">
        <is>
          <t/>
        </is>
      </c>
      <c r="Q376" t="inlineStr">
        <is>
          <t/>
        </is>
      </c>
      <c r="R376" t="inlineStr">
        <is>
          <t/>
        </is>
      </c>
      <c r="S376" t="inlineStr">
        <is>
          <t/>
        </is>
      </c>
      <c r="T376" t="n">
        <v>44207.0</v>
      </c>
      <c r="U376" t="n">
        <v>1.0</v>
      </c>
      <c r="V376" t="n">
        <v>0.0</v>
      </c>
    </row>
    <row r="377">
      <c r="A377" t="n">
        <v>-5.27121678E8</v>
      </c>
      <c r="B377" t="inlineStr">
        <is>
          <t>103</t>
        </is>
      </c>
      <c r="C377" t="n">
        <f>VLOOKUP(data[[#This Row],[Course ID]],courses!A:E,2,FALSE)</f>
        <v>0.0</v>
      </c>
      <c r="D377" t="n">
        <f>VLOOKUP(data[[#This Row],[Course ID]],courses!A:E,3,FALSE)</f>
        <v>0.0</v>
      </c>
      <c r="E377" t="n">
        <f>VLOOKUP(data[[#This Row],[Course ID]],courses!A:E,4,FALSE)</f>
        <v>0.0</v>
      </c>
      <c r="F377" t="n">
        <f>VLOOKUP(data[[#This Row],[Course ID]],courses!A:E,5,FALSE)</f>
        <v>0.0</v>
      </c>
      <c r="G377" t="inlineStr">
        <is>
          <t>1468460</t>
        </is>
      </c>
      <c r="H377" t="inlineStr">
        <is>
          <t>EngageAlternativeFormat</t>
        </is>
      </c>
      <c r="I377" t="n">
        <v>1.0</v>
      </c>
      <c r="J377" t="n">
        <v>0.0</v>
      </c>
      <c r="K377" t="n">
        <v>0.0</v>
      </c>
      <c r="L377" t="n">
        <v>0.0</v>
      </c>
      <c r="M377" t="n">
        <v>1.610384326E9</v>
      </c>
      <c r="N377" t="inlineStr">
        <is>
          <t>6859</t>
        </is>
      </c>
      <c r="O377" t="inlineStr">
        <is>
          <t>pdf</t>
        </is>
      </c>
      <c r="P377" t="inlineStr">
        <is>
          <t/>
        </is>
      </c>
      <c r="Q377" t="inlineStr">
        <is>
          <t/>
        </is>
      </c>
      <c r="R377" t="inlineStr">
        <is>
          <t/>
        </is>
      </c>
      <c r="S377" t="inlineStr">
        <is>
          <t/>
        </is>
      </c>
      <c r="T377" t="n">
        <v>44207.0</v>
      </c>
      <c r="U377" t="n">
        <v>1.0</v>
      </c>
      <c r="V377" t="n">
        <v>0.0</v>
      </c>
    </row>
    <row r="378">
      <c r="A378" t="n">
        <v>1.853804283E9</v>
      </c>
      <c r="B378" t="inlineStr">
        <is>
          <t>60</t>
        </is>
      </c>
      <c r="C378" t="n">
        <f>VLOOKUP(data[[#This Row],[Course ID]],courses!A:E,2,FALSE)</f>
        <v>0.0</v>
      </c>
      <c r="D378" t="n">
        <f>VLOOKUP(data[[#This Row],[Course ID]],courses!A:E,3,FALSE)</f>
        <v>0.0</v>
      </c>
      <c r="E378" t="n">
        <f>VLOOKUP(data[[#This Row],[Course ID]],courses!A:E,4,FALSE)</f>
        <v>0.0</v>
      </c>
      <c r="F378" t="n">
        <f>VLOOKUP(data[[#This Row],[Course ID]],courses!A:E,5,FALSE)</f>
        <v>0.0</v>
      </c>
      <c r="G378" t="inlineStr">
        <is>
          <t>4184617</t>
        </is>
      </c>
      <c r="H378" t="inlineStr">
        <is>
          <t>EngageAlternativeFormat</t>
        </is>
      </c>
      <c r="I378" t="n">
        <v>1.0</v>
      </c>
      <c r="J378" t="n">
        <v>0.0</v>
      </c>
      <c r="K378" t="n">
        <v>0.0</v>
      </c>
      <c r="L378" t="n">
        <v>0.0</v>
      </c>
      <c r="M378" t="n">
        <v>1.610384782E9</v>
      </c>
      <c r="N378" t="inlineStr">
        <is>
          <t>6859</t>
        </is>
      </c>
      <c r="O378" t="inlineStr">
        <is>
          <t>pdf</t>
        </is>
      </c>
      <c r="P378" t="inlineStr">
        <is>
          <t/>
        </is>
      </c>
      <c r="Q378" t="inlineStr">
        <is>
          <t/>
        </is>
      </c>
      <c r="R378" t="inlineStr">
        <is>
          <t/>
        </is>
      </c>
      <c r="S378" t="inlineStr">
        <is>
          <t/>
        </is>
      </c>
      <c r="T378" t="n">
        <v>44207.0</v>
      </c>
      <c r="U378" t="n">
        <v>1.0</v>
      </c>
      <c r="V378" t="n">
        <v>0.0</v>
      </c>
    </row>
    <row r="379">
      <c r="A379" t="n">
        <v>-1.704369814E9</v>
      </c>
      <c r="B379" t="inlineStr">
        <is>
          <t>31513</t>
        </is>
      </c>
      <c r="C379" t="n">
        <f>VLOOKUP(data[[#This Row],[Course ID]],courses!A:E,2,FALSE)</f>
        <v>0.0</v>
      </c>
      <c r="D379" t="n">
        <f>VLOOKUP(data[[#This Row],[Course ID]],courses!A:E,3,FALSE)</f>
        <v>0.0</v>
      </c>
      <c r="E379" t="n">
        <f>VLOOKUP(data[[#This Row],[Course ID]],courses!A:E,4,FALSE)</f>
        <v>0.0</v>
      </c>
      <c r="F379" t="n">
        <f>VLOOKUP(data[[#This Row],[Course ID]],courses!A:E,5,FALSE)</f>
        <v>0.0</v>
      </c>
      <c r="G379" t="inlineStr">
        <is>
          <t>4243150</t>
        </is>
      </c>
      <c r="H379" t="inlineStr">
        <is>
          <t>EngageAlternativeFormat</t>
        </is>
      </c>
      <c r="I379" t="n">
        <v>1.0</v>
      </c>
      <c r="J379" t="n">
        <v>0.0</v>
      </c>
      <c r="K379" t="n">
        <v>0.0</v>
      </c>
      <c r="L379" t="n">
        <v>0.0</v>
      </c>
      <c r="M379" t="n">
        <v>1.610385618E9</v>
      </c>
      <c r="N379" t="inlineStr">
        <is>
          <t>6859</t>
        </is>
      </c>
      <c r="O379" t="inlineStr">
        <is>
          <t>pdf</t>
        </is>
      </c>
      <c r="P379" t="inlineStr">
        <is>
          <t/>
        </is>
      </c>
      <c r="Q379" t="inlineStr">
        <is>
          <t/>
        </is>
      </c>
      <c r="R379" t="inlineStr">
        <is>
          <t/>
        </is>
      </c>
      <c r="S379" t="inlineStr">
        <is>
          <t/>
        </is>
      </c>
      <c r="T379" t="n">
        <v>44207.0</v>
      </c>
      <c r="U379" t="n">
        <v>1.0</v>
      </c>
      <c r="V379" t="n">
        <v>0.0</v>
      </c>
    </row>
    <row r="380">
      <c r="A380" t="n">
        <v>5.73903172E8</v>
      </c>
      <c r="B380" t="inlineStr">
        <is>
          <t>103</t>
        </is>
      </c>
      <c r="C380" t="n">
        <f>VLOOKUP(data[[#This Row],[Course ID]],courses!A:E,2,FALSE)</f>
        <v>0.0</v>
      </c>
      <c r="D380" t="n">
        <f>VLOOKUP(data[[#This Row],[Course ID]],courses!A:E,3,FALSE)</f>
        <v>0.0</v>
      </c>
      <c r="E380" t="n">
        <f>VLOOKUP(data[[#This Row],[Course ID]],courses!A:E,4,FALSE)</f>
        <v>0.0</v>
      </c>
      <c r="F380" t="n">
        <f>VLOOKUP(data[[#This Row],[Course ID]],courses!A:E,5,FALSE)</f>
        <v>0.0</v>
      </c>
      <c r="G380" t="inlineStr">
        <is>
          <t>1468460</t>
        </is>
      </c>
      <c r="H380" t="inlineStr">
        <is>
          <t>EngageAlternativeFormat</t>
        </is>
      </c>
      <c r="I380" t="n">
        <v>1.0</v>
      </c>
      <c r="J380" t="n">
        <v>0.0</v>
      </c>
      <c r="K380" t="n">
        <v>0.0</v>
      </c>
      <c r="L380" t="n">
        <v>0.0</v>
      </c>
      <c r="M380" t="n">
        <v>1.610385832E9</v>
      </c>
      <c r="N380" t="inlineStr">
        <is>
          <t>6859</t>
        </is>
      </c>
      <c r="O380" t="inlineStr">
        <is>
          <t>pdf</t>
        </is>
      </c>
      <c r="P380" t="inlineStr">
        <is>
          <t/>
        </is>
      </c>
      <c r="Q380" t="inlineStr">
        <is>
          <t/>
        </is>
      </c>
      <c r="R380" t="inlineStr">
        <is>
          <t/>
        </is>
      </c>
      <c r="S380" t="inlineStr">
        <is>
          <t/>
        </is>
      </c>
      <c r="T380" t="n">
        <v>44207.0</v>
      </c>
      <c r="U380" t="n">
        <v>1.0</v>
      </c>
      <c r="V380" t="n">
        <v>0.0</v>
      </c>
    </row>
    <row r="381">
      <c r="A381" t="n">
        <v>-2.227694E7</v>
      </c>
      <c r="B381" t="inlineStr">
        <is>
          <t>60</t>
        </is>
      </c>
      <c r="C381" t="n">
        <f>VLOOKUP(data[[#This Row],[Course ID]],courses!A:E,2,FALSE)</f>
        <v>0.0</v>
      </c>
      <c r="D381" t="n">
        <f>VLOOKUP(data[[#This Row],[Course ID]],courses!A:E,3,FALSE)</f>
        <v>0.0</v>
      </c>
      <c r="E381" t="n">
        <f>VLOOKUP(data[[#This Row],[Course ID]],courses!A:E,4,FALSE)</f>
        <v>0.0</v>
      </c>
      <c r="F381" t="n">
        <f>VLOOKUP(data[[#This Row],[Course ID]],courses!A:E,5,FALSE)</f>
        <v>0.0</v>
      </c>
      <c r="G381" t="inlineStr">
        <is>
          <t>4184617</t>
        </is>
      </c>
      <c r="H381" t="inlineStr">
        <is>
          <t>EngageAlternativeFormat</t>
        </is>
      </c>
      <c r="I381" t="n">
        <v>1.0</v>
      </c>
      <c r="J381" t="n">
        <v>0.0</v>
      </c>
      <c r="K381" t="n">
        <v>0.0</v>
      </c>
      <c r="L381" t="n">
        <v>0.0</v>
      </c>
      <c r="M381" t="n">
        <v>1.610386489E9</v>
      </c>
      <c r="N381" t="inlineStr">
        <is>
          <t>6859</t>
        </is>
      </c>
      <c r="O381" t="inlineStr">
        <is>
          <t>pdf</t>
        </is>
      </c>
      <c r="P381" t="inlineStr">
        <is>
          <t/>
        </is>
      </c>
      <c r="Q381" t="inlineStr">
        <is>
          <t/>
        </is>
      </c>
      <c r="R381" t="inlineStr">
        <is>
          <t/>
        </is>
      </c>
      <c r="S381" t="inlineStr">
        <is>
          <t/>
        </is>
      </c>
      <c r="T381" t="n">
        <v>44207.0</v>
      </c>
      <c r="U381" t="n">
        <v>1.0</v>
      </c>
      <c r="V381" t="n">
        <v>0.0</v>
      </c>
    </row>
    <row r="382">
      <c r="A382" t="n">
        <v>-1.587901112E9</v>
      </c>
      <c r="B382" t="inlineStr">
        <is>
          <t>31513</t>
        </is>
      </c>
      <c r="C382" t="n">
        <f>VLOOKUP(data[[#This Row],[Course ID]],courses!A:E,2,FALSE)</f>
        <v>0.0</v>
      </c>
      <c r="D382" t="n">
        <f>VLOOKUP(data[[#This Row],[Course ID]],courses!A:E,3,FALSE)</f>
        <v>0.0</v>
      </c>
      <c r="E382" t="n">
        <f>VLOOKUP(data[[#This Row],[Course ID]],courses!A:E,4,FALSE)</f>
        <v>0.0</v>
      </c>
      <c r="F382" t="n">
        <f>VLOOKUP(data[[#This Row],[Course ID]],courses!A:E,5,FALSE)</f>
        <v>0.0</v>
      </c>
      <c r="G382" t="inlineStr">
        <is>
          <t>4243150</t>
        </is>
      </c>
      <c r="H382" t="inlineStr">
        <is>
          <t>EngageAlternativeFormat</t>
        </is>
      </c>
      <c r="I382" t="n">
        <v>1.0</v>
      </c>
      <c r="J382" t="n">
        <v>0.0</v>
      </c>
      <c r="K382" t="n">
        <v>0.0</v>
      </c>
      <c r="L382" t="n">
        <v>0.0</v>
      </c>
      <c r="M382" t="n">
        <v>1.610387082E9</v>
      </c>
      <c r="N382" t="inlineStr">
        <is>
          <t>6859</t>
        </is>
      </c>
      <c r="O382" t="inlineStr">
        <is>
          <t>pdf</t>
        </is>
      </c>
      <c r="P382" t="inlineStr">
        <is>
          <t/>
        </is>
      </c>
      <c r="Q382" t="inlineStr">
        <is>
          <t/>
        </is>
      </c>
      <c r="R382" t="inlineStr">
        <is>
          <t/>
        </is>
      </c>
      <c r="S382" t="inlineStr">
        <is>
          <t/>
        </is>
      </c>
      <c r="T382" t="n">
        <v>44207.0</v>
      </c>
      <c r="U382" t="n">
        <v>1.0</v>
      </c>
      <c r="V382" t="n">
        <v>0.0</v>
      </c>
    </row>
    <row r="383">
      <c r="A383" t="n">
        <v>-6.83137146E8</v>
      </c>
      <c r="B383" t="inlineStr">
        <is>
          <t>17270</t>
        </is>
      </c>
      <c r="C383" t="n">
        <f>VLOOKUP(data[[#This Row],[Course ID]],courses!A:E,2,FALSE)</f>
        <v>0.0</v>
      </c>
      <c r="D383" t="n">
        <f>VLOOKUP(data[[#This Row],[Course ID]],courses!A:E,3,FALSE)</f>
        <v>0.0</v>
      </c>
      <c r="E383" t="n">
        <f>VLOOKUP(data[[#This Row],[Course ID]],courses!A:E,4,FALSE)</f>
        <v>0.0</v>
      </c>
      <c r="F383" t="n">
        <f>VLOOKUP(data[[#This Row],[Course ID]],courses!A:E,5,FALSE)</f>
        <v>0.0</v>
      </c>
      <c r="G383" t="inlineStr">
        <is>
          <t>4216182</t>
        </is>
      </c>
      <c r="H383" t="inlineStr">
        <is>
          <t>EngageAlternativeFormat</t>
        </is>
      </c>
      <c r="I383" t="n">
        <v>1.0</v>
      </c>
      <c r="J383" t="n">
        <v>0.0</v>
      </c>
      <c r="K383" t="n">
        <v>0.0</v>
      </c>
      <c r="L383" t="n">
        <v>0.0</v>
      </c>
      <c r="M383" t="n">
        <v>1.61042401E9</v>
      </c>
      <c r="N383" t="inlineStr">
        <is>
          <t>6859</t>
        </is>
      </c>
      <c r="O383" t="inlineStr">
        <is>
          <t>pdf</t>
        </is>
      </c>
      <c r="P383" t="inlineStr">
        <is>
          <t/>
        </is>
      </c>
      <c r="Q383" t="inlineStr">
        <is>
          <t/>
        </is>
      </c>
      <c r="R383" t="inlineStr">
        <is>
          <t/>
        </is>
      </c>
      <c r="S383" t="inlineStr">
        <is>
          <t/>
        </is>
      </c>
      <c r="T383" t="n">
        <v>44207.0</v>
      </c>
      <c r="U383" t="n">
        <v>1.0</v>
      </c>
      <c r="V383" t="n">
        <v>0.0</v>
      </c>
    </row>
    <row r="384">
      <c r="A384" t="n">
        <v>1.372927453E9</v>
      </c>
      <c r="B384" t="inlineStr">
        <is>
          <t>17270</t>
        </is>
      </c>
      <c r="C384" t="n">
        <f>VLOOKUP(data[[#This Row],[Course ID]],courses!A:E,2,FALSE)</f>
        <v>0.0</v>
      </c>
      <c r="D384" t="n">
        <f>VLOOKUP(data[[#This Row],[Course ID]],courses!A:E,3,FALSE)</f>
        <v>0.0</v>
      </c>
      <c r="E384" t="n">
        <f>VLOOKUP(data[[#This Row],[Course ID]],courses!A:E,4,FALSE)</f>
        <v>0.0</v>
      </c>
      <c r="F384" t="n">
        <f>VLOOKUP(data[[#This Row],[Course ID]],courses!A:E,5,FALSE)</f>
        <v>0.0</v>
      </c>
      <c r="G384" t="inlineStr">
        <is>
          <t>4216182</t>
        </is>
      </c>
      <c r="H384" t="inlineStr">
        <is>
          <t>EngageAlternativeFormat</t>
        </is>
      </c>
      <c r="I384" t="n">
        <v>1.0</v>
      </c>
      <c r="J384" t="n">
        <v>0.0</v>
      </c>
      <c r="K384" t="n">
        <v>0.0</v>
      </c>
      <c r="L384" t="n">
        <v>0.0</v>
      </c>
      <c r="M384" t="n">
        <v>1.610431165E9</v>
      </c>
      <c r="N384" t="inlineStr">
        <is>
          <t>6859</t>
        </is>
      </c>
      <c r="O384" t="inlineStr">
        <is>
          <t>pdf</t>
        </is>
      </c>
      <c r="P384" t="inlineStr">
        <is>
          <t/>
        </is>
      </c>
      <c r="Q384" t="inlineStr">
        <is>
          <t/>
        </is>
      </c>
      <c r="R384" t="inlineStr">
        <is>
          <t/>
        </is>
      </c>
      <c r="S384" t="inlineStr">
        <is>
          <t/>
        </is>
      </c>
      <c r="T384" t="n">
        <v>44207.0</v>
      </c>
      <c r="U384" t="n">
        <v>1.0</v>
      </c>
      <c r="V384" t="n">
        <v>0.0</v>
      </c>
    </row>
    <row r="385">
      <c r="A385" t="n">
        <v>8.15971635E8</v>
      </c>
      <c r="B385" t="inlineStr">
        <is>
          <t>97</t>
        </is>
      </c>
      <c r="C385" t="n">
        <f>VLOOKUP(data[[#This Row],[Course ID]],courses!A:E,2,FALSE)</f>
        <v>0.0</v>
      </c>
      <c r="D385" t="n">
        <f>VLOOKUP(data[[#This Row],[Course ID]],courses!A:E,3,FALSE)</f>
        <v>0.0</v>
      </c>
      <c r="E385" t="n">
        <f>VLOOKUP(data[[#This Row],[Course ID]],courses!A:E,4,FALSE)</f>
        <v>0.0</v>
      </c>
      <c r="F385" t="n">
        <f>VLOOKUP(data[[#This Row],[Course ID]],courses!A:E,5,FALSE)</f>
        <v>0.0</v>
      </c>
      <c r="G385" t="inlineStr">
        <is>
          <t>2317542</t>
        </is>
      </c>
      <c r="H385" t="inlineStr">
        <is>
          <t>EngageAlternativeFormat</t>
        </is>
      </c>
      <c r="I385" t="n">
        <v>1.0</v>
      </c>
      <c r="J385" t="n">
        <v>0.0</v>
      </c>
      <c r="K385" t="n">
        <v>0.0</v>
      </c>
      <c r="L385" t="n">
        <v>0.0</v>
      </c>
      <c r="M385" t="n">
        <v>1.610437597E9</v>
      </c>
      <c r="N385" t="inlineStr">
        <is>
          <t>6859</t>
        </is>
      </c>
      <c r="O385" t="inlineStr">
        <is>
          <t>pdf</t>
        </is>
      </c>
      <c r="P385" t="inlineStr">
        <is>
          <t/>
        </is>
      </c>
      <c r="Q385" t="inlineStr">
        <is>
          <t/>
        </is>
      </c>
      <c r="R385" t="inlineStr">
        <is>
          <t/>
        </is>
      </c>
      <c r="S385" t="inlineStr">
        <is>
          <t/>
        </is>
      </c>
      <c r="T385" t="n">
        <v>44207.0</v>
      </c>
      <c r="U385" t="n">
        <v>1.0</v>
      </c>
      <c r="V385" t="n">
        <v>0.0</v>
      </c>
    </row>
    <row r="386">
      <c r="A386" t="n">
        <v>-1.619261364E9</v>
      </c>
      <c r="B386" t="inlineStr">
        <is>
          <t>60</t>
        </is>
      </c>
      <c r="C386" t="n">
        <f>VLOOKUP(data[[#This Row],[Course ID]],courses!A:E,2,FALSE)</f>
        <v>0.0</v>
      </c>
      <c r="D386" t="n">
        <f>VLOOKUP(data[[#This Row],[Course ID]],courses!A:E,3,FALSE)</f>
        <v>0.0</v>
      </c>
      <c r="E386" t="n">
        <f>VLOOKUP(data[[#This Row],[Course ID]],courses!A:E,4,FALSE)</f>
        <v>0.0</v>
      </c>
      <c r="F386" t="n">
        <f>VLOOKUP(data[[#This Row],[Course ID]],courses!A:E,5,FALSE)</f>
        <v>0.0</v>
      </c>
      <c r="G386" t="inlineStr">
        <is>
          <t>4184617</t>
        </is>
      </c>
      <c r="H386" t="inlineStr">
        <is>
          <t>EngageAlternativeFormat</t>
        </is>
      </c>
      <c r="I386" t="n">
        <v>1.0</v>
      </c>
      <c r="J386" t="n">
        <v>0.0</v>
      </c>
      <c r="K386" t="n">
        <v>0.0</v>
      </c>
      <c r="L386" t="n">
        <v>0.0</v>
      </c>
      <c r="M386" t="n">
        <v>1.610443432E9</v>
      </c>
      <c r="N386" t="inlineStr">
        <is>
          <t>6859</t>
        </is>
      </c>
      <c r="O386" t="inlineStr">
        <is>
          <t>pdf</t>
        </is>
      </c>
      <c r="P386" t="inlineStr">
        <is>
          <t/>
        </is>
      </c>
      <c r="Q386" t="inlineStr">
        <is>
          <t/>
        </is>
      </c>
      <c r="R386" t="inlineStr">
        <is>
          <t/>
        </is>
      </c>
      <c r="S386" t="inlineStr">
        <is>
          <t/>
        </is>
      </c>
      <c r="T386" t="n">
        <v>44207.0</v>
      </c>
      <c r="U386" t="n">
        <v>1.0</v>
      </c>
      <c r="V386" t="n">
        <v>0.0</v>
      </c>
    </row>
    <row r="387">
      <c r="A387" t="n">
        <v>1.522155989E9</v>
      </c>
      <c r="B387" t="inlineStr">
        <is>
          <t>4</t>
        </is>
      </c>
      <c r="C387" t="n">
        <f>VLOOKUP(data[[#This Row],[Course ID]],courses!A:E,2,FALSE)</f>
        <v>0.0</v>
      </c>
      <c r="D387" t="n">
        <f>VLOOKUP(data[[#This Row],[Course ID]],courses!A:E,3,FALSE)</f>
        <v>0.0</v>
      </c>
      <c r="E387" t="n">
        <f>VLOOKUP(data[[#This Row],[Course ID]],courses!A:E,4,FALSE)</f>
        <v>0.0</v>
      </c>
      <c r="F387" t="n">
        <f>VLOOKUP(data[[#This Row],[Course ID]],courses!A:E,5,FALSE)</f>
        <v>0.0</v>
      </c>
      <c r="G387" t="inlineStr">
        <is>
          <t>4256438</t>
        </is>
      </c>
      <c r="H387" t="inlineStr">
        <is>
          <t>EngageAlternativeFormat</t>
        </is>
      </c>
      <c r="I387" t="n">
        <v>1.0</v>
      </c>
      <c r="J387" t="n">
        <v>0.0</v>
      </c>
      <c r="K387" t="n">
        <v>0.0</v>
      </c>
      <c r="L387" t="n">
        <v>0.0</v>
      </c>
      <c r="M387" t="n">
        <v>1.61044672E9</v>
      </c>
      <c r="N387" t="inlineStr">
        <is>
          <t>6859</t>
        </is>
      </c>
      <c r="O387" t="inlineStr">
        <is>
          <t>pdf</t>
        </is>
      </c>
      <c r="P387" t="inlineStr">
        <is>
          <t/>
        </is>
      </c>
      <c r="Q387" t="inlineStr">
        <is>
          <t/>
        </is>
      </c>
      <c r="R387" t="inlineStr">
        <is>
          <t/>
        </is>
      </c>
      <c r="S387" t="inlineStr">
        <is>
          <t/>
        </is>
      </c>
      <c r="T387" t="n">
        <v>44207.0</v>
      </c>
      <c r="U387" t="n">
        <v>1.0</v>
      </c>
      <c r="V387" t="n">
        <v>0.0</v>
      </c>
    </row>
    <row r="388">
      <c r="A388" t="n">
        <v>1.72236088E8</v>
      </c>
      <c r="B388" t="inlineStr">
        <is>
          <t>61</t>
        </is>
      </c>
      <c r="C388" t="n">
        <f>VLOOKUP(data[[#This Row],[Course ID]],courses!A:E,2,FALSE)</f>
        <v>0.0</v>
      </c>
      <c r="D388" t="n">
        <f>VLOOKUP(data[[#This Row],[Course ID]],courses!A:E,3,FALSE)</f>
        <v>0.0</v>
      </c>
      <c r="E388" t="n">
        <f>VLOOKUP(data[[#This Row],[Course ID]],courses!A:E,4,FALSE)</f>
        <v>0.0</v>
      </c>
      <c r="F388" t="n">
        <f>VLOOKUP(data[[#This Row],[Course ID]],courses!A:E,5,FALSE)</f>
        <v>0.0</v>
      </c>
      <c r="G388" t="inlineStr">
        <is>
          <t>4270429</t>
        </is>
      </c>
      <c r="H388" t="inlineStr">
        <is>
          <t>EngageAlternativeFormat</t>
        </is>
      </c>
      <c r="I388" t="n">
        <v>1.0</v>
      </c>
      <c r="J388" t="n">
        <v>0.0</v>
      </c>
      <c r="K388" t="n">
        <v>0.0</v>
      </c>
      <c r="L388" t="n">
        <v>0.0</v>
      </c>
      <c r="M388" t="n">
        <v>1.610447389E9</v>
      </c>
      <c r="N388" t="inlineStr">
        <is>
          <t>6859</t>
        </is>
      </c>
      <c r="O388" t="inlineStr">
        <is>
          <t>pdf</t>
        </is>
      </c>
      <c r="P388" t="inlineStr">
        <is>
          <t/>
        </is>
      </c>
      <c r="Q388" t="inlineStr">
        <is>
          <t/>
        </is>
      </c>
      <c r="R388" t="inlineStr">
        <is>
          <t/>
        </is>
      </c>
      <c r="S388" t="inlineStr">
        <is>
          <t/>
        </is>
      </c>
      <c r="T388" t="n">
        <v>44207.0</v>
      </c>
      <c r="U388" t="n">
        <v>1.0</v>
      </c>
      <c r="V388" t="n">
        <v>0.0</v>
      </c>
    </row>
    <row r="389">
      <c r="A389" t="n">
        <v>-1.48261657E9</v>
      </c>
      <c r="B389" t="inlineStr">
        <is>
          <t>23999</t>
        </is>
      </c>
      <c r="C389" t="n">
        <f>VLOOKUP(data[[#This Row],[Course ID]],courses!A:E,2,FALSE)</f>
        <v>0.0</v>
      </c>
      <c r="D389" t="n">
        <f>VLOOKUP(data[[#This Row],[Course ID]],courses!A:E,3,FALSE)</f>
        <v>0.0</v>
      </c>
      <c r="E389" t="n">
        <f>VLOOKUP(data[[#This Row],[Course ID]],courses!A:E,4,FALSE)</f>
        <v>0.0</v>
      </c>
      <c r="F389" t="n">
        <f>VLOOKUP(data[[#This Row],[Course ID]],courses!A:E,5,FALSE)</f>
        <v>0.0</v>
      </c>
      <c r="G389" t="inlineStr">
        <is>
          <t>1768966</t>
        </is>
      </c>
      <c r="H389" t="inlineStr">
        <is>
          <t>EngageAlternativeFormat</t>
        </is>
      </c>
      <c r="I389" t="n">
        <v>1.0</v>
      </c>
      <c r="J389" t="n">
        <v>0.0</v>
      </c>
      <c r="K389" t="n">
        <v>0.0</v>
      </c>
      <c r="L389" t="n">
        <v>0.0</v>
      </c>
      <c r="M389" t="n">
        <v>1.610447745E9</v>
      </c>
      <c r="N389" t="inlineStr">
        <is>
          <t>6859</t>
        </is>
      </c>
      <c r="O389" t="inlineStr">
        <is>
          <t>pdf</t>
        </is>
      </c>
      <c r="P389" t="inlineStr">
        <is>
          <t/>
        </is>
      </c>
      <c r="Q389" t="inlineStr">
        <is>
          <t/>
        </is>
      </c>
      <c r="R389" t="inlineStr">
        <is>
          <t/>
        </is>
      </c>
      <c r="S389" t="inlineStr">
        <is>
          <t/>
        </is>
      </c>
      <c r="T389" t="n">
        <v>44207.0</v>
      </c>
      <c r="U389" t="n">
        <v>1.0</v>
      </c>
      <c r="V389" t="n">
        <v>0.0</v>
      </c>
    </row>
    <row r="390">
      <c r="A390" t="n">
        <v>-1.121467552E9</v>
      </c>
      <c r="B390" t="inlineStr">
        <is>
          <t>26267</t>
        </is>
      </c>
      <c r="C390" t="n">
        <f>VLOOKUP(data[[#This Row],[Course ID]],courses!A:E,2,FALSE)</f>
        <v>0.0</v>
      </c>
      <c r="D390" t="n">
        <f>VLOOKUP(data[[#This Row],[Course ID]],courses!A:E,3,FALSE)</f>
        <v>0.0</v>
      </c>
      <c r="E390" t="n">
        <f>VLOOKUP(data[[#This Row],[Course ID]],courses!A:E,4,FALSE)</f>
        <v>0.0</v>
      </c>
      <c r="F390" t="n">
        <f>VLOOKUP(data[[#This Row],[Course ID]],courses!A:E,5,FALSE)</f>
        <v>0.0</v>
      </c>
      <c r="G390" t="inlineStr">
        <is>
          <t>4187158</t>
        </is>
      </c>
      <c r="H390" t="inlineStr">
        <is>
          <t>EngageAlternativeFormat</t>
        </is>
      </c>
      <c r="I390" t="n">
        <v>1.0</v>
      </c>
      <c r="J390" t="n">
        <v>0.0</v>
      </c>
      <c r="K390" t="n">
        <v>0.0</v>
      </c>
      <c r="L390" t="n">
        <v>0.0</v>
      </c>
      <c r="M390" t="n">
        <v>1.610451873E9</v>
      </c>
      <c r="N390" t="inlineStr">
        <is>
          <t>6859</t>
        </is>
      </c>
      <c r="O390" t="inlineStr">
        <is>
          <t>pdf</t>
        </is>
      </c>
      <c r="P390" t="inlineStr">
        <is>
          <t/>
        </is>
      </c>
      <c r="Q390" t="inlineStr">
        <is>
          <t/>
        </is>
      </c>
      <c r="R390" t="inlineStr">
        <is>
          <t/>
        </is>
      </c>
      <c r="S390" t="inlineStr">
        <is>
          <t/>
        </is>
      </c>
      <c r="T390" t="n">
        <v>44207.0</v>
      </c>
      <c r="U390" t="n">
        <v>1.0</v>
      </c>
      <c r="V390" t="n">
        <v>0.0</v>
      </c>
    </row>
    <row r="391">
      <c r="A391" t="n">
        <v>3.80904494E8</v>
      </c>
      <c r="B391" t="inlineStr">
        <is>
          <t>26267</t>
        </is>
      </c>
      <c r="C391" t="n">
        <f>VLOOKUP(data[[#This Row],[Course ID]],courses!A:E,2,FALSE)</f>
        <v>0.0</v>
      </c>
      <c r="D391" t="n">
        <f>VLOOKUP(data[[#This Row],[Course ID]],courses!A:E,3,FALSE)</f>
        <v>0.0</v>
      </c>
      <c r="E391" t="n">
        <f>VLOOKUP(data[[#This Row],[Course ID]],courses!A:E,4,FALSE)</f>
        <v>0.0</v>
      </c>
      <c r="F391" t="n">
        <f>VLOOKUP(data[[#This Row],[Course ID]],courses!A:E,5,FALSE)</f>
        <v>0.0</v>
      </c>
      <c r="G391" t="inlineStr">
        <is>
          <t>4187158</t>
        </is>
      </c>
      <c r="H391" t="inlineStr">
        <is>
          <t>BeginDownloadAlternativeFormats</t>
        </is>
      </c>
      <c r="I391" t="n">
        <v>0.0</v>
      </c>
      <c r="J391" t="n">
        <v>1.0</v>
      </c>
      <c r="K391" t="n">
        <v>0.0</v>
      </c>
      <c r="L391" t="n">
        <v>0.0</v>
      </c>
      <c r="M391" t="n">
        <v>1.61045188E9</v>
      </c>
      <c r="N391" t="inlineStr">
        <is>
          <t>6859</t>
        </is>
      </c>
      <c r="O391" t="inlineStr">
        <is>
          <t>pdf</t>
        </is>
      </c>
      <c r="P391" t="inlineStr">
        <is>
          <t>Html</t>
        </is>
      </c>
      <c r="Q391" t="inlineStr">
        <is>
          <t/>
        </is>
      </c>
      <c r="R391" t="inlineStr">
        <is>
          <t/>
        </is>
      </c>
      <c r="S391" t="inlineStr">
        <is>
          <t/>
        </is>
      </c>
      <c r="T391" t="n">
        <v>44207.0</v>
      </c>
      <c r="U391" t="n">
        <v>1.0</v>
      </c>
      <c r="V391" t="n">
        <v>0.0</v>
      </c>
    </row>
    <row r="392">
      <c r="A392" t="n">
        <v>-4.77364894E8</v>
      </c>
      <c r="B392" t="inlineStr">
        <is>
          <t>60</t>
        </is>
      </c>
      <c r="C392" t="n">
        <f>VLOOKUP(data[[#This Row],[Course ID]],courses!A:E,2,FALSE)</f>
        <v>0.0</v>
      </c>
      <c r="D392" t="n">
        <f>VLOOKUP(data[[#This Row],[Course ID]],courses!A:E,3,FALSE)</f>
        <v>0.0</v>
      </c>
      <c r="E392" t="n">
        <f>VLOOKUP(data[[#This Row],[Course ID]],courses!A:E,4,FALSE)</f>
        <v>0.0</v>
      </c>
      <c r="F392" t="n">
        <f>VLOOKUP(data[[#This Row],[Course ID]],courses!A:E,5,FALSE)</f>
        <v>0.0</v>
      </c>
      <c r="G392" t="inlineStr">
        <is>
          <t>4154114</t>
        </is>
      </c>
      <c r="H392" t="inlineStr">
        <is>
          <t>EngageAlternativeFormat</t>
        </is>
      </c>
      <c r="I392" t="n">
        <v>1.0</v>
      </c>
      <c r="J392" t="n">
        <v>0.0</v>
      </c>
      <c r="K392" t="n">
        <v>0.0</v>
      </c>
      <c r="L392" t="n">
        <v>0.0</v>
      </c>
      <c r="M392" t="n">
        <v>1.610453477E9</v>
      </c>
      <c r="N392" t="inlineStr">
        <is>
          <t>6859</t>
        </is>
      </c>
      <c r="O392" t="inlineStr">
        <is>
          <t>pdf</t>
        </is>
      </c>
      <c r="P392" t="inlineStr">
        <is>
          <t/>
        </is>
      </c>
      <c r="Q392" t="inlineStr">
        <is>
          <t/>
        </is>
      </c>
      <c r="R392" t="inlineStr">
        <is>
          <t/>
        </is>
      </c>
      <c r="S392" t="inlineStr">
        <is>
          <t/>
        </is>
      </c>
      <c r="T392" t="n">
        <v>44207.0</v>
      </c>
      <c r="U392" t="n">
        <v>1.0</v>
      </c>
      <c r="V392" t="n">
        <v>0.0</v>
      </c>
    </row>
    <row r="393">
      <c r="A393" t="n">
        <v>-5.38416579E8</v>
      </c>
      <c r="B393" t="inlineStr">
        <is>
          <t>60</t>
        </is>
      </c>
      <c r="C393" t="n">
        <f>VLOOKUP(data[[#This Row],[Course ID]],courses!A:E,2,FALSE)</f>
        <v>0.0</v>
      </c>
      <c r="D393" t="n">
        <f>VLOOKUP(data[[#This Row],[Course ID]],courses!A:E,3,FALSE)</f>
        <v>0.0</v>
      </c>
      <c r="E393" t="n">
        <f>VLOOKUP(data[[#This Row],[Course ID]],courses!A:E,4,FALSE)</f>
        <v>0.0</v>
      </c>
      <c r="F393" t="n">
        <f>VLOOKUP(data[[#This Row],[Course ID]],courses!A:E,5,FALSE)</f>
        <v>0.0</v>
      </c>
      <c r="G393" t="inlineStr">
        <is>
          <t>4154114</t>
        </is>
      </c>
      <c r="H393" t="inlineStr">
        <is>
          <t>BeginDownloadAlternativeFormats</t>
        </is>
      </c>
      <c r="I393" t="n">
        <v>0.0</v>
      </c>
      <c r="J393" t="n">
        <v>1.0</v>
      </c>
      <c r="K393" t="n">
        <v>0.0</v>
      </c>
      <c r="L393" t="n">
        <v>0.0</v>
      </c>
      <c r="M393" t="n">
        <v>1.610453483E9</v>
      </c>
      <c r="N393" t="inlineStr">
        <is>
          <t>6859</t>
        </is>
      </c>
      <c r="O393" t="inlineStr">
        <is>
          <t>pdf</t>
        </is>
      </c>
      <c r="P393" t="inlineStr">
        <is>
          <t>Epub</t>
        </is>
      </c>
      <c r="Q393" t="inlineStr">
        <is>
          <t/>
        </is>
      </c>
      <c r="R393" t="inlineStr">
        <is>
          <t/>
        </is>
      </c>
      <c r="S393" t="inlineStr">
        <is>
          <t/>
        </is>
      </c>
      <c r="T393" t="n">
        <v>44207.0</v>
      </c>
      <c r="U393" t="n">
        <v>1.0</v>
      </c>
      <c r="V393" t="n">
        <v>0.0</v>
      </c>
    </row>
    <row r="394">
      <c r="A394" t="n">
        <v>-2.19680132E8</v>
      </c>
      <c r="B394" t="inlineStr">
        <is>
          <t>60</t>
        </is>
      </c>
      <c r="C394" t="n">
        <f>VLOOKUP(data[[#This Row],[Course ID]],courses!A:E,2,FALSE)</f>
        <v>0.0</v>
      </c>
      <c r="D394" t="n">
        <f>VLOOKUP(data[[#This Row],[Course ID]],courses!A:E,3,FALSE)</f>
        <v>0.0</v>
      </c>
      <c r="E394" t="n">
        <f>VLOOKUP(data[[#This Row],[Course ID]],courses!A:E,4,FALSE)</f>
        <v>0.0</v>
      </c>
      <c r="F394" t="n">
        <f>VLOOKUP(data[[#This Row],[Course ID]],courses!A:E,5,FALSE)</f>
        <v>0.0</v>
      </c>
      <c r="G394" t="inlineStr">
        <is>
          <t>4154113</t>
        </is>
      </c>
      <c r="H394" t="inlineStr">
        <is>
          <t>EngageAlternativeFormat</t>
        </is>
      </c>
      <c r="I394" t="n">
        <v>1.0</v>
      </c>
      <c r="J394" t="n">
        <v>0.0</v>
      </c>
      <c r="K394" t="n">
        <v>0.0</v>
      </c>
      <c r="L394" t="n">
        <v>0.0</v>
      </c>
      <c r="M394" t="n">
        <v>1.610455409E9</v>
      </c>
      <c r="N394" t="inlineStr">
        <is>
          <t>6859</t>
        </is>
      </c>
      <c r="O394" t="inlineStr">
        <is>
          <t>pdf</t>
        </is>
      </c>
      <c r="P394" t="inlineStr">
        <is>
          <t/>
        </is>
      </c>
      <c r="Q394" t="inlineStr">
        <is>
          <t/>
        </is>
      </c>
      <c r="R394" t="inlineStr">
        <is>
          <t/>
        </is>
      </c>
      <c r="S394" t="inlineStr">
        <is>
          <t/>
        </is>
      </c>
      <c r="T394" t="n">
        <v>44207.0</v>
      </c>
      <c r="U394" t="n">
        <v>1.0</v>
      </c>
      <c r="V394" t="n">
        <v>0.0</v>
      </c>
    </row>
    <row r="395">
      <c r="A395" t="n">
        <v>9.87950023E8</v>
      </c>
      <c r="B395" t="inlineStr">
        <is>
          <t>17270</t>
        </is>
      </c>
      <c r="C395" t="n">
        <f>VLOOKUP(data[[#This Row],[Course ID]],courses!A:E,2,FALSE)</f>
        <v>0.0</v>
      </c>
      <c r="D395" t="n">
        <f>VLOOKUP(data[[#This Row],[Course ID]],courses!A:E,3,FALSE)</f>
        <v>0.0</v>
      </c>
      <c r="E395" t="n">
        <f>VLOOKUP(data[[#This Row],[Course ID]],courses!A:E,4,FALSE)</f>
        <v>0.0</v>
      </c>
      <c r="F395" t="n">
        <f>VLOOKUP(data[[#This Row],[Course ID]],courses!A:E,5,FALSE)</f>
        <v>0.0</v>
      </c>
      <c r="G395" t="inlineStr">
        <is>
          <t>4244981</t>
        </is>
      </c>
      <c r="H395" t="inlineStr">
        <is>
          <t>EngageAlternativeFormat</t>
        </is>
      </c>
      <c r="I395" t="n">
        <v>1.0</v>
      </c>
      <c r="J395" t="n">
        <v>0.0</v>
      </c>
      <c r="K395" t="n">
        <v>0.0</v>
      </c>
      <c r="L395" t="n">
        <v>0.0</v>
      </c>
      <c r="M395" t="n">
        <v>1.610457154E9</v>
      </c>
      <c r="N395" t="inlineStr">
        <is>
          <t>6859</t>
        </is>
      </c>
      <c r="O395" t="inlineStr">
        <is>
          <t>pdf</t>
        </is>
      </c>
      <c r="P395" t="inlineStr">
        <is>
          <t/>
        </is>
      </c>
      <c r="Q395" t="inlineStr">
        <is>
          <t/>
        </is>
      </c>
      <c r="R395" t="inlineStr">
        <is>
          <t/>
        </is>
      </c>
      <c r="S395" t="inlineStr">
        <is>
          <t/>
        </is>
      </c>
      <c r="T395" t="n">
        <v>44207.0</v>
      </c>
      <c r="U395" t="n">
        <v>1.0</v>
      </c>
      <c r="V395" t="n">
        <v>0.0</v>
      </c>
    </row>
    <row r="396">
      <c r="A396" t="n">
        <v>8.13840611E8</v>
      </c>
      <c r="B396" t="inlineStr">
        <is>
          <t>113</t>
        </is>
      </c>
      <c r="C396" t="n">
        <f>VLOOKUP(data[[#This Row],[Course ID]],courses!A:E,2,FALSE)</f>
        <v>0.0</v>
      </c>
      <c r="D396" t="n">
        <f>VLOOKUP(data[[#This Row],[Course ID]],courses!A:E,3,FALSE)</f>
        <v>0.0</v>
      </c>
      <c r="E396" t="n">
        <f>VLOOKUP(data[[#This Row],[Course ID]],courses!A:E,4,FALSE)</f>
        <v>0.0</v>
      </c>
      <c r="F396" t="n">
        <f>VLOOKUP(data[[#This Row],[Course ID]],courses!A:E,5,FALSE)</f>
        <v>0.0</v>
      </c>
      <c r="G396" t="inlineStr">
        <is>
          <t>4272151</t>
        </is>
      </c>
      <c r="H396" t="inlineStr">
        <is>
          <t>EngageAlternativeFormat</t>
        </is>
      </c>
      <c r="I396" t="n">
        <v>1.0</v>
      </c>
      <c r="J396" t="n">
        <v>0.0</v>
      </c>
      <c r="K396" t="n">
        <v>0.0</v>
      </c>
      <c r="L396" t="n">
        <v>0.0</v>
      </c>
      <c r="M396" t="n">
        <v>1.610465266E9</v>
      </c>
      <c r="N396" t="inlineStr">
        <is>
          <t>6859</t>
        </is>
      </c>
      <c r="O396" t="inlineStr">
        <is>
          <t>pdf</t>
        </is>
      </c>
      <c r="P396" t="inlineStr">
        <is>
          <t/>
        </is>
      </c>
      <c r="Q396" t="inlineStr">
        <is>
          <t/>
        </is>
      </c>
      <c r="R396" t="inlineStr">
        <is>
          <t/>
        </is>
      </c>
      <c r="S396" t="inlineStr">
        <is>
          <t/>
        </is>
      </c>
      <c r="T396" t="n">
        <v>44207.0</v>
      </c>
      <c r="U396" t="n">
        <v>1.0</v>
      </c>
      <c r="V396" t="n">
        <v>0.0</v>
      </c>
    </row>
    <row r="397">
      <c r="A397" t="n">
        <v>3.44756233E8</v>
      </c>
      <c r="B397" t="inlineStr">
        <is>
          <t>61</t>
        </is>
      </c>
      <c r="C397" t="n">
        <f>VLOOKUP(data[[#This Row],[Course ID]],courses!A:E,2,FALSE)</f>
        <v>0.0</v>
      </c>
      <c r="D397" t="n">
        <f>VLOOKUP(data[[#This Row],[Course ID]],courses!A:E,3,FALSE)</f>
        <v>0.0</v>
      </c>
      <c r="E397" t="n">
        <f>VLOOKUP(data[[#This Row],[Course ID]],courses!A:E,4,FALSE)</f>
        <v>0.0</v>
      </c>
      <c r="F397" t="n">
        <f>VLOOKUP(data[[#This Row],[Course ID]],courses!A:E,5,FALSE)</f>
        <v>0.0</v>
      </c>
      <c r="G397" t="inlineStr">
        <is>
          <t>4270429</t>
        </is>
      </c>
      <c r="H397" t="inlineStr">
        <is>
          <t>EngageAlternativeFormat</t>
        </is>
      </c>
      <c r="I397" t="n">
        <v>1.0</v>
      </c>
      <c r="J397" t="n">
        <v>0.0</v>
      </c>
      <c r="K397" t="n">
        <v>0.0</v>
      </c>
      <c r="L397" t="n">
        <v>0.0</v>
      </c>
      <c r="M397" t="n">
        <v>1.610467131E9</v>
      </c>
      <c r="N397" t="inlineStr">
        <is>
          <t>6859</t>
        </is>
      </c>
      <c r="O397" t="inlineStr">
        <is>
          <t>pdf</t>
        </is>
      </c>
      <c r="P397" t="inlineStr">
        <is>
          <t/>
        </is>
      </c>
      <c r="Q397" t="inlineStr">
        <is>
          <t/>
        </is>
      </c>
      <c r="R397" t="inlineStr">
        <is>
          <t/>
        </is>
      </c>
      <c r="S397" t="inlineStr">
        <is>
          <t/>
        </is>
      </c>
      <c r="T397" t="n">
        <v>44207.0</v>
      </c>
      <c r="U397" t="n">
        <v>1.0</v>
      </c>
      <c r="V397" t="n">
        <v>0.0</v>
      </c>
    </row>
    <row r="398">
      <c r="A398" t="n">
        <v>-3.9041051E7</v>
      </c>
      <c r="B398" t="inlineStr">
        <is>
          <t>74</t>
        </is>
      </c>
      <c r="C398" t="n">
        <f>VLOOKUP(data[[#This Row],[Course ID]],courses!A:E,2,FALSE)</f>
        <v>0.0</v>
      </c>
      <c r="D398" t="n">
        <f>VLOOKUP(data[[#This Row],[Course ID]],courses!A:E,3,FALSE)</f>
        <v>0.0</v>
      </c>
      <c r="E398" t="n">
        <f>VLOOKUP(data[[#This Row],[Course ID]],courses!A:E,4,FALSE)</f>
        <v>0.0</v>
      </c>
      <c r="F398" t="n">
        <f>VLOOKUP(data[[#This Row],[Course ID]],courses!A:E,5,FALSE)</f>
        <v>0.0</v>
      </c>
      <c r="G398" t="inlineStr">
        <is>
          <t>2178252</t>
        </is>
      </c>
      <c r="H398" t="inlineStr">
        <is>
          <t>EngageAlternativeFormat</t>
        </is>
      </c>
      <c r="I398" t="n">
        <v>1.0</v>
      </c>
      <c r="J398" t="n">
        <v>0.0</v>
      </c>
      <c r="K398" t="n">
        <v>0.0</v>
      </c>
      <c r="L398" t="n">
        <v>0.0</v>
      </c>
      <c r="M398" t="n">
        <v>1.610475811E9</v>
      </c>
      <c r="N398" t="inlineStr">
        <is>
          <t>6859</t>
        </is>
      </c>
      <c r="O398" t="inlineStr">
        <is>
          <t>pdf</t>
        </is>
      </c>
      <c r="P398" t="inlineStr">
        <is>
          <t/>
        </is>
      </c>
      <c r="Q398" t="inlineStr">
        <is>
          <t/>
        </is>
      </c>
      <c r="R398" t="inlineStr">
        <is>
          <t/>
        </is>
      </c>
      <c r="S398" t="inlineStr">
        <is>
          <t/>
        </is>
      </c>
      <c r="T398" t="n">
        <v>44207.0</v>
      </c>
      <c r="U398" t="n">
        <v>1.0</v>
      </c>
      <c r="V398" t="n">
        <v>0.0</v>
      </c>
    </row>
    <row r="399">
      <c r="A399" t="n">
        <v>2.082747263E9</v>
      </c>
      <c r="B399" t="inlineStr">
        <is>
          <t>74</t>
        </is>
      </c>
      <c r="C399" t="n">
        <f>VLOOKUP(data[[#This Row],[Course ID]],courses!A:E,2,FALSE)</f>
        <v>0.0</v>
      </c>
      <c r="D399" t="n">
        <f>VLOOKUP(data[[#This Row],[Course ID]],courses!A:E,3,FALSE)</f>
        <v>0.0</v>
      </c>
      <c r="E399" t="n">
        <f>VLOOKUP(data[[#This Row],[Course ID]],courses!A:E,4,FALSE)</f>
        <v>0.0</v>
      </c>
      <c r="F399" t="n">
        <f>VLOOKUP(data[[#This Row],[Course ID]],courses!A:E,5,FALSE)</f>
        <v>0.0</v>
      </c>
      <c r="G399" t="inlineStr">
        <is>
          <t>2178252</t>
        </is>
      </c>
      <c r="H399" t="inlineStr">
        <is>
          <t>EngageAlternativeFormat</t>
        </is>
      </c>
      <c r="I399" t="n">
        <v>1.0</v>
      </c>
      <c r="J399" t="n">
        <v>0.0</v>
      </c>
      <c r="K399" t="n">
        <v>0.0</v>
      </c>
      <c r="L399" t="n">
        <v>0.0</v>
      </c>
      <c r="M399" t="n">
        <v>1.610475842E9</v>
      </c>
      <c r="N399" t="inlineStr">
        <is>
          <t>6859</t>
        </is>
      </c>
      <c r="O399" t="inlineStr">
        <is>
          <t>pdf</t>
        </is>
      </c>
      <c r="P399" t="inlineStr">
        <is>
          <t/>
        </is>
      </c>
      <c r="Q399" t="inlineStr">
        <is>
          <t/>
        </is>
      </c>
      <c r="R399" t="inlineStr">
        <is>
          <t/>
        </is>
      </c>
      <c r="S399" t="inlineStr">
        <is>
          <t/>
        </is>
      </c>
      <c r="T399" t="n">
        <v>44207.0</v>
      </c>
      <c r="U399" t="n">
        <v>1.0</v>
      </c>
      <c r="V399" t="n">
        <v>0.0</v>
      </c>
    </row>
    <row r="400">
      <c r="A400" t="n">
        <v>1.013854393E9</v>
      </c>
      <c r="B400" t="inlineStr">
        <is>
          <t>127</t>
        </is>
      </c>
      <c r="C400" t="n">
        <f>VLOOKUP(data[[#This Row],[Course ID]],courses!A:E,2,FALSE)</f>
        <v>0.0</v>
      </c>
      <c r="D400" t="n">
        <f>VLOOKUP(data[[#This Row],[Course ID]],courses!A:E,3,FALSE)</f>
        <v>0.0</v>
      </c>
      <c r="E400" t="n">
        <f>VLOOKUP(data[[#This Row],[Course ID]],courses!A:E,4,FALSE)</f>
        <v>0.0</v>
      </c>
      <c r="F400" t="n">
        <f>VLOOKUP(data[[#This Row],[Course ID]],courses!A:E,5,FALSE)</f>
        <v>0.0</v>
      </c>
      <c r="G400" t="inlineStr">
        <is>
          <t>2274845</t>
        </is>
      </c>
      <c r="H400" t="inlineStr">
        <is>
          <t>EngageAlternativeFormat</t>
        </is>
      </c>
      <c r="I400" t="n">
        <v>1.0</v>
      </c>
      <c r="J400" t="n">
        <v>0.0</v>
      </c>
      <c r="K400" t="n">
        <v>0.0</v>
      </c>
      <c r="L400" t="n">
        <v>0.0</v>
      </c>
      <c r="M400" t="n">
        <v>1.610476366E9</v>
      </c>
      <c r="N400" t="inlineStr">
        <is>
          <t>6859</t>
        </is>
      </c>
      <c r="O400" t="inlineStr">
        <is>
          <t>pdf</t>
        </is>
      </c>
      <c r="P400" t="inlineStr">
        <is>
          <t/>
        </is>
      </c>
      <c r="Q400" t="inlineStr">
        <is>
          <t/>
        </is>
      </c>
      <c r="R400" t="inlineStr">
        <is>
          <t/>
        </is>
      </c>
      <c r="S400" t="inlineStr">
        <is>
          <t/>
        </is>
      </c>
      <c r="T400" t="n">
        <v>44207.0</v>
      </c>
      <c r="U400" t="n">
        <v>1.0</v>
      </c>
      <c r="V400" t="n">
        <v>0.0</v>
      </c>
    </row>
    <row r="401">
      <c r="A401" t="n">
        <v>1.037877642E9</v>
      </c>
      <c r="B401" t="inlineStr">
        <is>
          <t>23999</t>
        </is>
      </c>
      <c r="C401" t="n">
        <f>VLOOKUP(data[[#This Row],[Course ID]],courses!A:E,2,FALSE)</f>
        <v>0.0</v>
      </c>
      <c r="D401" t="n">
        <f>VLOOKUP(data[[#This Row],[Course ID]],courses!A:E,3,FALSE)</f>
        <v>0.0</v>
      </c>
      <c r="E401" t="n">
        <f>VLOOKUP(data[[#This Row],[Course ID]],courses!A:E,4,FALSE)</f>
        <v>0.0</v>
      </c>
      <c r="F401" t="n">
        <f>VLOOKUP(data[[#This Row],[Course ID]],courses!A:E,5,FALSE)</f>
        <v>0.0</v>
      </c>
      <c r="G401" t="inlineStr">
        <is>
          <t>1768966</t>
        </is>
      </c>
      <c r="H401" t="inlineStr">
        <is>
          <t>EngageAlternativeFormat</t>
        </is>
      </c>
      <c r="I401" t="n">
        <v>1.0</v>
      </c>
      <c r="J401" t="n">
        <v>0.0</v>
      </c>
      <c r="K401" t="n">
        <v>0.0</v>
      </c>
      <c r="L401" t="n">
        <v>0.0</v>
      </c>
      <c r="M401" t="n">
        <v>1.610477678E9</v>
      </c>
      <c r="N401" t="inlineStr">
        <is>
          <t>6859</t>
        </is>
      </c>
      <c r="O401" t="inlineStr">
        <is>
          <t>pdf</t>
        </is>
      </c>
      <c r="P401" t="inlineStr">
        <is>
          <t/>
        </is>
      </c>
      <c r="Q401" t="inlineStr">
        <is>
          <t/>
        </is>
      </c>
      <c r="R401" t="inlineStr">
        <is>
          <t/>
        </is>
      </c>
      <c r="S401" t="inlineStr">
        <is>
          <t/>
        </is>
      </c>
      <c r="T401" t="n">
        <v>44207.0</v>
      </c>
      <c r="U401" t="n">
        <v>1.0</v>
      </c>
      <c r="V401" t="n">
        <v>0.0</v>
      </c>
    </row>
    <row r="402">
      <c r="A402" t="n">
        <v>-1.541263566E9</v>
      </c>
      <c r="B402" t="inlineStr">
        <is>
          <t>74</t>
        </is>
      </c>
      <c r="C402" t="n">
        <f>VLOOKUP(data[[#This Row],[Course ID]],courses!A:E,2,FALSE)</f>
        <v>0.0</v>
      </c>
      <c r="D402" t="n">
        <f>VLOOKUP(data[[#This Row],[Course ID]],courses!A:E,3,FALSE)</f>
        <v>0.0</v>
      </c>
      <c r="E402" t="n">
        <f>VLOOKUP(data[[#This Row],[Course ID]],courses!A:E,4,FALSE)</f>
        <v>0.0</v>
      </c>
      <c r="F402" t="n">
        <f>VLOOKUP(data[[#This Row],[Course ID]],courses!A:E,5,FALSE)</f>
        <v>0.0</v>
      </c>
      <c r="G402" t="inlineStr">
        <is>
          <t>2179128</t>
        </is>
      </c>
      <c r="H402" t="inlineStr">
        <is>
          <t>EngageAlternativeFormat</t>
        </is>
      </c>
      <c r="I402" t="n">
        <v>1.0</v>
      </c>
      <c r="J402" t="n">
        <v>0.0</v>
      </c>
      <c r="K402" t="n">
        <v>0.0</v>
      </c>
      <c r="L402" t="n">
        <v>0.0</v>
      </c>
      <c r="M402" t="n">
        <v>1.610492679E9</v>
      </c>
      <c r="N402" t="inlineStr">
        <is>
          <t>6859</t>
        </is>
      </c>
      <c r="O402" t="inlineStr">
        <is>
          <t>pdf</t>
        </is>
      </c>
      <c r="P402" t="inlineStr">
        <is>
          <t/>
        </is>
      </c>
      <c r="Q402" t="inlineStr">
        <is>
          <t/>
        </is>
      </c>
      <c r="R402" t="inlineStr">
        <is>
          <t/>
        </is>
      </c>
      <c r="S402" t="inlineStr">
        <is>
          <t/>
        </is>
      </c>
      <c r="T402" t="n">
        <v>44207.0</v>
      </c>
      <c r="U402" t="n">
        <v>1.0</v>
      </c>
      <c r="V402" t="n">
        <v>0.0</v>
      </c>
    </row>
    <row r="403">
      <c r="A403" t="n">
        <v>-1.120900122E9</v>
      </c>
      <c r="B403" t="inlineStr">
        <is>
          <t>60</t>
        </is>
      </c>
      <c r="C403" t="n">
        <f>VLOOKUP(data[[#This Row],[Course ID]],courses!A:E,2,FALSE)</f>
        <v>0.0</v>
      </c>
      <c r="D403" t="n">
        <f>VLOOKUP(data[[#This Row],[Course ID]],courses!A:E,3,FALSE)</f>
        <v>0.0</v>
      </c>
      <c r="E403" t="n">
        <f>VLOOKUP(data[[#This Row],[Course ID]],courses!A:E,4,FALSE)</f>
        <v>0.0</v>
      </c>
      <c r="F403" t="n">
        <f>VLOOKUP(data[[#This Row],[Course ID]],courses!A:E,5,FALSE)</f>
        <v>0.0</v>
      </c>
      <c r="G403" t="inlineStr">
        <is>
          <t>4154116</t>
        </is>
      </c>
      <c r="H403" t="inlineStr">
        <is>
          <t>EngageAlternativeFormat</t>
        </is>
      </c>
      <c r="I403" t="n">
        <v>1.0</v>
      </c>
      <c r="J403" t="n">
        <v>0.0</v>
      </c>
      <c r="K403" t="n">
        <v>0.0</v>
      </c>
      <c r="L403" t="n">
        <v>0.0</v>
      </c>
      <c r="M403" t="n">
        <v>1.610518844E9</v>
      </c>
      <c r="N403" t="inlineStr">
        <is>
          <t>6859</t>
        </is>
      </c>
      <c r="O403" t="inlineStr">
        <is>
          <t>pdf</t>
        </is>
      </c>
      <c r="P403" t="inlineStr">
        <is>
          <t/>
        </is>
      </c>
      <c r="Q403" t="inlineStr">
        <is>
          <t/>
        </is>
      </c>
      <c r="R403" t="inlineStr">
        <is>
          <t/>
        </is>
      </c>
      <c r="S403" t="inlineStr">
        <is>
          <t/>
        </is>
      </c>
      <c r="T403" t="n">
        <v>44207.0</v>
      </c>
      <c r="U403" t="n">
        <v>1.0</v>
      </c>
      <c r="V403" t="n">
        <v>0.0</v>
      </c>
    </row>
    <row r="404">
      <c r="A404" t="n">
        <v>8.66155848E8</v>
      </c>
      <c r="B404" t="inlineStr">
        <is>
          <t>113</t>
        </is>
      </c>
      <c r="C404" t="n">
        <f>VLOOKUP(data[[#This Row],[Course ID]],courses!A:E,2,FALSE)</f>
        <v>0.0</v>
      </c>
      <c r="D404" t="n">
        <f>VLOOKUP(data[[#This Row],[Course ID]],courses!A:E,3,FALSE)</f>
        <v>0.0</v>
      </c>
      <c r="E404" t="n">
        <f>VLOOKUP(data[[#This Row],[Course ID]],courses!A:E,4,FALSE)</f>
        <v>0.0</v>
      </c>
      <c r="F404" t="n">
        <f>VLOOKUP(data[[#This Row],[Course ID]],courses!A:E,5,FALSE)</f>
        <v>0.0</v>
      </c>
      <c r="G404" t="inlineStr">
        <is>
          <t>4270621</t>
        </is>
      </c>
      <c r="H404" t="inlineStr">
        <is>
          <t>EngageAlternativeFormat</t>
        </is>
      </c>
      <c r="I404" t="n">
        <v>1.0</v>
      </c>
      <c r="J404" t="n">
        <v>0.0</v>
      </c>
      <c r="K404" t="n">
        <v>0.0</v>
      </c>
      <c r="L404" t="n">
        <v>0.0</v>
      </c>
      <c r="M404" t="n">
        <v>1.610522076E9</v>
      </c>
      <c r="N404" t="inlineStr">
        <is>
          <t>6859</t>
        </is>
      </c>
      <c r="O404" t="inlineStr">
        <is>
          <t>pdf</t>
        </is>
      </c>
      <c r="P404" t="inlineStr">
        <is>
          <t/>
        </is>
      </c>
      <c r="Q404" t="inlineStr">
        <is>
          <t/>
        </is>
      </c>
      <c r="R404" t="inlineStr">
        <is>
          <t/>
        </is>
      </c>
      <c r="S404" t="inlineStr">
        <is>
          <t/>
        </is>
      </c>
      <c r="T404" t="n">
        <v>44207.0</v>
      </c>
      <c r="U404" t="n">
        <v>1.0</v>
      </c>
      <c r="V404" t="n">
        <v>0.0</v>
      </c>
    </row>
    <row r="405">
      <c r="A405" t="n">
        <v>-1.962469521E9</v>
      </c>
      <c r="B405" t="inlineStr">
        <is>
          <t>60</t>
        </is>
      </c>
      <c r="C405" t="n">
        <f>VLOOKUP(data[[#This Row],[Course ID]],courses!A:E,2,FALSE)</f>
        <v>0.0</v>
      </c>
      <c r="D405" t="n">
        <f>VLOOKUP(data[[#This Row],[Course ID]],courses!A:E,3,FALSE)</f>
        <v>0.0</v>
      </c>
      <c r="E405" t="n">
        <f>VLOOKUP(data[[#This Row],[Course ID]],courses!A:E,4,FALSE)</f>
        <v>0.0</v>
      </c>
      <c r="F405" t="n">
        <f>VLOOKUP(data[[#This Row],[Course ID]],courses!A:E,5,FALSE)</f>
        <v>0.0</v>
      </c>
      <c r="G405" t="inlineStr">
        <is>
          <t>4154116</t>
        </is>
      </c>
      <c r="H405" t="inlineStr">
        <is>
          <t>EngageAlternativeFormat</t>
        </is>
      </c>
      <c r="I405" t="n">
        <v>1.0</v>
      </c>
      <c r="J405" t="n">
        <v>0.0</v>
      </c>
      <c r="K405" t="n">
        <v>0.0</v>
      </c>
      <c r="L405" t="n">
        <v>0.0</v>
      </c>
      <c r="M405" t="n">
        <v>1.61052282E9</v>
      </c>
      <c r="N405" t="inlineStr">
        <is>
          <t>6859</t>
        </is>
      </c>
      <c r="O405" t="inlineStr">
        <is>
          <t>pdf</t>
        </is>
      </c>
      <c r="P405" t="inlineStr">
        <is>
          <t/>
        </is>
      </c>
      <c r="Q405" t="inlineStr">
        <is>
          <t/>
        </is>
      </c>
      <c r="R405" t="inlineStr">
        <is>
          <t/>
        </is>
      </c>
      <c r="S405" t="inlineStr">
        <is>
          <t/>
        </is>
      </c>
      <c r="T405" t="n">
        <v>44207.0</v>
      </c>
      <c r="U405" t="n">
        <v>1.0</v>
      </c>
      <c r="V405" t="n">
        <v>0.0</v>
      </c>
    </row>
    <row r="406">
      <c r="A406" t="n">
        <v>7.53861775E8</v>
      </c>
      <c r="B406" t="inlineStr">
        <is>
          <t>60</t>
        </is>
      </c>
      <c r="C406" t="n">
        <f>VLOOKUP(data[[#This Row],[Course ID]],courses!A:E,2,FALSE)</f>
        <v>0.0</v>
      </c>
      <c r="D406" t="n">
        <f>VLOOKUP(data[[#This Row],[Course ID]],courses!A:E,3,FALSE)</f>
        <v>0.0</v>
      </c>
      <c r="E406" t="n">
        <f>VLOOKUP(data[[#This Row],[Course ID]],courses!A:E,4,FALSE)</f>
        <v>0.0</v>
      </c>
      <c r="F406" t="n">
        <f>VLOOKUP(data[[#This Row],[Course ID]],courses!A:E,5,FALSE)</f>
        <v>0.0</v>
      </c>
      <c r="G406" t="inlineStr">
        <is>
          <t>4154116</t>
        </is>
      </c>
      <c r="H406" t="inlineStr">
        <is>
          <t>BeginDownloadAlternativeFormats</t>
        </is>
      </c>
      <c r="I406" t="n">
        <v>0.0</v>
      </c>
      <c r="J406" t="n">
        <v>1.0</v>
      </c>
      <c r="K406" t="n">
        <v>0.0</v>
      </c>
      <c r="L406" t="n">
        <v>0.0</v>
      </c>
      <c r="M406" t="n">
        <v>1.610522827E9</v>
      </c>
      <c r="N406" t="inlineStr">
        <is>
          <t>6859</t>
        </is>
      </c>
      <c r="O406" t="inlineStr">
        <is>
          <t>pdf</t>
        </is>
      </c>
      <c r="P406" t="inlineStr">
        <is>
          <t>Html</t>
        </is>
      </c>
      <c r="Q406" t="inlineStr">
        <is>
          <t/>
        </is>
      </c>
      <c r="R406" t="inlineStr">
        <is>
          <t/>
        </is>
      </c>
      <c r="S406" t="inlineStr">
        <is>
          <t/>
        </is>
      </c>
      <c r="T406" t="n">
        <v>44207.0</v>
      </c>
      <c r="U406" t="n">
        <v>1.0</v>
      </c>
      <c r="V406" t="n">
        <v>0.0</v>
      </c>
    </row>
    <row r="407">
      <c r="A407" t="n">
        <v>1.764538084E9</v>
      </c>
      <c r="B407" t="inlineStr">
        <is>
          <t>60</t>
        </is>
      </c>
      <c r="C407" t="n">
        <f>VLOOKUP(data[[#This Row],[Course ID]],courses!A:E,2,FALSE)</f>
        <v>0.0</v>
      </c>
      <c r="D407" t="n">
        <f>VLOOKUP(data[[#This Row],[Course ID]],courses!A:E,3,FALSE)</f>
        <v>0.0</v>
      </c>
      <c r="E407" t="n">
        <f>VLOOKUP(data[[#This Row],[Course ID]],courses!A:E,4,FALSE)</f>
        <v>0.0</v>
      </c>
      <c r="F407" t="n">
        <f>VLOOKUP(data[[#This Row],[Course ID]],courses!A:E,5,FALSE)</f>
        <v>0.0</v>
      </c>
      <c r="G407" t="inlineStr">
        <is>
          <t>4154115</t>
        </is>
      </c>
      <c r="H407" t="inlineStr">
        <is>
          <t>EngageAlternativeFormat</t>
        </is>
      </c>
      <c r="I407" t="n">
        <v>1.0</v>
      </c>
      <c r="J407" t="n">
        <v>0.0</v>
      </c>
      <c r="K407" t="n">
        <v>0.0</v>
      </c>
      <c r="L407" t="n">
        <v>0.0</v>
      </c>
      <c r="M407" t="n">
        <v>1.610522849E9</v>
      </c>
      <c r="N407" t="inlineStr">
        <is>
          <t>6859</t>
        </is>
      </c>
      <c r="O407" t="inlineStr">
        <is>
          <t>pdf</t>
        </is>
      </c>
      <c r="P407" t="inlineStr">
        <is>
          <t/>
        </is>
      </c>
      <c r="Q407" t="inlineStr">
        <is>
          <t/>
        </is>
      </c>
      <c r="R407" t="inlineStr">
        <is>
          <t/>
        </is>
      </c>
      <c r="S407" t="inlineStr">
        <is>
          <t/>
        </is>
      </c>
      <c r="T407" t="n">
        <v>44207.0</v>
      </c>
      <c r="U407" t="n">
        <v>1.0</v>
      </c>
      <c r="V407" t="n">
        <v>0.0</v>
      </c>
    </row>
    <row r="408">
      <c r="A408" t="n">
        <v>-1.178620166E9</v>
      </c>
      <c r="B408" t="inlineStr">
        <is>
          <t>60</t>
        </is>
      </c>
      <c r="C408" t="n">
        <f>VLOOKUP(data[[#This Row],[Course ID]],courses!A:E,2,FALSE)</f>
        <v>0.0</v>
      </c>
      <c r="D408" t="n">
        <f>VLOOKUP(data[[#This Row],[Course ID]],courses!A:E,3,FALSE)</f>
        <v>0.0</v>
      </c>
      <c r="E408" t="n">
        <f>VLOOKUP(data[[#This Row],[Course ID]],courses!A:E,4,FALSE)</f>
        <v>0.0</v>
      </c>
      <c r="F408" t="n">
        <f>VLOOKUP(data[[#This Row],[Course ID]],courses!A:E,5,FALSE)</f>
        <v>0.0</v>
      </c>
      <c r="G408" t="inlineStr">
        <is>
          <t>4154115</t>
        </is>
      </c>
      <c r="H408" t="inlineStr">
        <is>
          <t>BeginDownloadAlternativeFormats</t>
        </is>
      </c>
      <c r="I408" t="n">
        <v>0.0</v>
      </c>
      <c r="J408" t="n">
        <v>1.0</v>
      </c>
      <c r="K408" t="n">
        <v>0.0</v>
      </c>
      <c r="L408" t="n">
        <v>0.0</v>
      </c>
      <c r="M408" t="n">
        <v>1.610522852E9</v>
      </c>
      <c r="N408" t="inlineStr">
        <is>
          <t>6859</t>
        </is>
      </c>
      <c r="O408" t="inlineStr">
        <is>
          <t>pdf</t>
        </is>
      </c>
      <c r="P408" t="inlineStr">
        <is>
          <t>Html</t>
        </is>
      </c>
      <c r="Q408" t="inlineStr">
        <is>
          <t/>
        </is>
      </c>
      <c r="R408" t="inlineStr">
        <is>
          <t/>
        </is>
      </c>
      <c r="S408" t="inlineStr">
        <is>
          <t/>
        </is>
      </c>
      <c r="T408" t="n">
        <v>44207.0</v>
      </c>
      <c r="U408" t="n">
        <v>1.0</v>
      </c>
      <c r="V408" t="n">
        <v>0.0</v>
      </c>
    </row>
    <row r="409">
      <c r="A409" t="n">
        <v>-7.79449272E8</v>
      </c>
      <c r="B409" t="inlineStr">
        <is>
          <t>32</t>
        </is>
      </c>
      <c r="C409" t="n">
        <f>VLOOKUP(data[[#This Row],[Course ID]],courses!A:E,2,FALSE)</f>
        <v>0.0</v>
      </c>
      <c r="D409" t="n">
        <f>VLOOKUP(data[[#This Row],[Course ID]],courses!A:E,3,FALSE)</f>
        <v>0.0</v>
      </c>
      <c r="E409" t="n">
        <f>VLOOKUP(data[[#This Row],[Course ID]],courses!A:E,4,FALSE)</f>
        <v>0.0</v>
      </c>
      <c r="F409" t="n">
        <f>VLOOKUP(data[[#This Row],[Course ID]],courses!A:E,5,FALSE)</f>
        <v>0.0</v>
      </c>
      <c r="G409" t="inlineStr">
        <is>
          <t>4266117</t>
        </is>
      </c>
      <c r="H409" t="inlineStr">
        <is>
          <t>EngageAlternativeFormat</t>
        </is>
      </c>
      <c r="I409" t="n">
        <v>1.0</v>
      </c>
      <c r="J409" t="n">
        <v>0.0</v>
      </c>
      <c r="K409" t="n">
        <v>0.0</v>
      </c>
      <c r="L409" t="n">
        <v>0.0</v>
      </c>
      <c r="M409" t="n">
        <v>1.610526847E9</v>
      </c>
      <c r="N409" t="inlineStr">
        <is>
          <t>6859</t>
        </is>
      </c>
      <c r="O409" t="inlineStr">
        <is>
          <t>pdf</t>
        </is>
      </c>
      <c r="P409" t="inlineStr">
        <is>
          <t/>
        </is>
      </c>
      <c r="Q409" t="inlineStr">
        <is>
          <t/>
        </is>
      </c>
      <c r="R409" t="inlineStr">
        <is>
          <t/>
        </is>
      </c>
      <c r="S409" t="inlineStr">
        <is>
          <t/>
        </is>
      </c>
      <c r="T409" t="n">
        <v>44207.0</v>
      </c>
      <c r="U409" t="n">
        <v>1.0</v>
      </c>
      <c r="V409" t="n">
        <v>0.0</v>
      </c>
    </row>
    <row r="410">
      <c r="A410" t="n">
        <v>3.26124342E8</v>
      </c>
      <c r="B410" t="inlineStr">
        <is>
          <t>64</t>
        </is>
      </c>
      <c r="C410" t="n">
        <f>VLOOKUP(data[[#This Row],[Course ID]],courses!A:E,2,FALSE)</f>
        <v>0.0</v>
      </c>
      <c r="D410" t="n">
        <f>VLOOKUP(data[[#This Row],[Course ID]],courses!A:E,3,FALSE)</f>
        <v>0.0</v>
      </c>
      <c r="E410" t="n">
        <f>VLOOKUP(data[[#This Row],[Course ID]],courses!A:E,4,FALSE)</f>
        <v>0.0</v>
      </c>
      <c r="F410" t="n">
        <f>VLOOKUP(data[[#This Row],[Course ID]],courses!A:E,5,FALSE)</f>
        <v>0.0</v>
      </c>
      <c r="G410" t="inlineStr">
        <is>
          <t>4272074</t>
        </is>
      </c>
      <c r="H410" t="inlineStr">
        <is>
          <t>EngageAlternativeFormat</t>
        </is>
      </c>
      <c r="I410" t="n">
        <v>1.0</v>
      </c>
      <c r="J410" t="n">
        <v>0.0</v>
      </c>
      <c r="K410" t="n">
        <v>0.0</v>
      </c>
      <c r="L410" t="n">
        <v>0.0</v>
      </c>
      <c r="M410" t="n">
        <v>1.610528582E9</v>
      </c>
      <c r="N410" t="inlineStr">
        <is>
          <t>6859</t>
        </is>
      </c>
      <c r="O410" t="inlineStr">
        <is>
          <t>pdf</t>
        </is>
      </c>
      <c r="P410" t="inlineStr">
        <is>
          <t/>
        </is>
      </c>
      <c r="Q410" t="inlineStr">
        <is>
          <t/>
        </is>
      </c>
      <c r="R410" t="inlineStr">
        <is>
          <t/>
        </is>
      </c>
      <c r="S410" t="inlineStr">
        <is>
          <t/>
        </is>
      </c>
      <c r="T410" t="n">
        <v>44207.0</v>
      </c>
      <c r="U410" t="n">
        <v>1.0</v>
      </c>
      <c r="V410" t="n">
        <v>0.0</v>
      </c>
    </row>
    <row r="411">
      <c r="A411" t="n">
        <v>8.40341129E8</v>
      </c>
      <c r="B411" t="inlineStr">
        <is>
          <t>17270</t>
        </is>
      </c>
      <c r="C411" t="n">
        <f>VLOOKUP(data[[#This Row],[Course ID]],courses!A:E,2,FALSE)</f>
        <v>0.0</v>
      </c>
      <c r="D411" t="n">
        <f>VLOOKUP(data[[#This Row],[Course ID]],courses!A:E,3,FALSE)</f>
        <v>0.0</v>
      </c>
      <c r="E411" t="n">
        <f>VLOOKUP(data[[#This Row],[Course ID]],courses!A:E,4,FALSE)</f>
        <v>0.0</v>
      </c>
      <c r="F411" t="n">
        <f>VLOOKUP(data[[#This Row],[Course ID]],courses!A:E,5,FALSE)</f>
        <v>0.0</v>
      </c>
      <c r="G411" t="inlineStr">
        <is>
          <t>4198067</t>
        </is>
      </c>
      <c r="H411" t="inlineStr">
        <is>
          <t>EngageAlternativeFormat</t>
        </is>
      </c>
      <c r="I411" t="n">
        <v>1.0</v>
      </c>
      <c r="J411" t="n">
        <v>0.0</v>
      </c>
      <c r="K411" t="n">
        <v>0.0</v>
      </c>
      <c r="L411" t="n">
        <v>0.0</v>
      </c>
      <c r="M411" t="n">
        <v>1.61053118E9</v>
      </c>
      <c r="N411" t="inlineStr">
        <is>
          <t>6859</t>
        </is>
      </c>
      <c r="O411" t="inlineStr">
        <is>
          <t>pdf</t>
        </is>
      </c>
      <c r="P411" t="inlineStr">
        <is>
          <t/>
        </is>
      </c>
      <c r="Q411" t="inlineStr">
        <is>
          <t/>
        </is>
      </c>
      <c r="R411" t="inlineStr">
        <is>
          <t/>
        </is>
      </c>
      <c r="S411" t="inlineStr">
        <is>
          <t/>
        </is>
      </c>
      <c r="T411" t="n">
        <v>44207.0</v>
      </c>
      <c r="U411" t="n">
        <v>1.0</v>
      </c>
      <c r="V411" t="n">
        <v>0.0</v>
      </c>
    </row>
    <row r="412">
      <c r="A412" t="n">
        <v>-2.132642672E9</v>
      </c>
      <c r="B412" t="inlineStr">
        <is>
          <t>17270</t>
        </is>
      </c>
      <c r="C412" t="n">
        <f>VLOOKUP(data[[#This Row],[Course ID]],courses!A:E,2,FALSE)</f>
        <v>0.0</v>
      </c>
      <c r="D412" t="n">
        <f>VLOOKUP(data[[#This Row],[Course ID]],courses!A:E,3,FALSE)</f>
        <v>0.0</v>
      </c>
      <c r="E412" t="n">
        <f>VLOOKUP(data[[#This Row],[Course ID]],courses!A:E,4,FALSE)</f>
        <v>0.0</v>
      </c>
      <c r="F412" t="n">
        <f>VLOOKUP(data[[#This Row],[Course ID]],courses!A:E,5,FALSE)</f>
        <v>0.0</v>
      </c>
      <c r="G412" t="inlineStr">
        <is>
          <t>4198067</t>
        </is>
      </c>
      <c r="H412" t="inlineStr">
        <is>
          <t>BeginDownloadAlternativeFormats</t>
        </is>
      </c>
      <c r="I412" t="n">
        <v>0.0</v>
      </c>
      <c r="J412" t="n">
        <v>1.0</v>
      </c>
      <c r="K412" t="n">
        <v>0.0</v>
      </c>
      <c r="L412" t="n">
        <v>0.0</v>
      </c>
      <c r="M412" t="n">
        <v>1.610531188E9</v>
      </c>
      <c r="N412" t="inlineStr">
        <is>
          <t>6859</t>
        </is>
      </c>
      <c r="O412" t="inlineStr">
        <is>
          <t>pdf</t>
        </is>
      </c>
      <c r="P412" t="inlineStr">
        <is>
          <t>Html</t>
        </is>
      </c>
      <c r="Q412" t="inlineStr">
        <is>
          <t/>
        </is>
      </c>
      <c r="R412" t="inlineStr">
        <is>
          <t/>
        </is>
      </c>
      <c r="S412" t="inlineStr">
        <is>
          <t/>
        </is>
      </c>
      <c r="T412" t="n">
        <v>44207.0</v>
      </c>
      <c r="U412" t="n">
        <v>1.0</v>
      </c>
      <c r="V412" t="n">
        <v>0.0</v>
      </c>
    </row>
    <row r="413">
      <c r="A413" t="n">
        <v>-7.42011979E8</v>
      </c>
      <c r="B413" t="inlineStr">
        <is>
          <t>32</t>
        </is>
      </c>
      <c r="C413" t="n">
        <f>VLOOKUP(data[[#This Row],[Course ID]],courses!A:E,2,FALSE)</f>
        <v>0.0</v>
      </c>
      <c r="D413" t="n">
        <f>VLOOKUP(data[[#This Row],[Course ID]],courses!A:E,3,FALSE)</f>
        <v>0.0</v>
      </c>
      <c r="E413" t="n">
        <f>VLOOKUP(data[[#This Row],[Course ID]],courses!A:E,4,FALSE)</f>
        <v>0.0</v>
      </c>
      <c r="F413" t="n">
        <f>VLOOKUP(data[[#This Row],[Course ID]],courses!A:E,5,FALSE)</f>
        <v>0.0</v>
      </c>
      <c r="G413" t="inlineStr">
        <is>
          <t>4266127</t>
        </is>
      </c>
      <c r="H413" t="inlineStr">
        <is>
          <t>EngageAlternativeFormat</t>
        </is>
      </c>
      <c r="I413" t="n">
        <v>1.0</v>
      </c>
      <c r="J413" t="n">
        <v>0.0</v>
      </c>
      <c r="K413" t="n">
        <v>0.0</v>
      </c>
      <c r="L413" t="n">
        <v>0.0</v>
      </c>
      <c r="M413" t="n">
        <v>1.610531704E9</v>
      </c>
      <c r="N413" t="inlineStr">
        <is>
          <t>6859</t>
        </is>
      </c>
      <c r="O413" t="inlineStr">
        <is>
          <t>pdf</t>
        </is>
      </c>
      <c r="P413" t="inlineStr">
        <is>
          <t/>
        </is>
      </c>
      <c r="Q413" t="inlineStr">
        <is>
          <t/>
        </is>
      </c>
      <c r="R413" t="inlineStr">
        <is>
          <t/>
        </is>
      </c>
      <c r="S413" t="inlineStr">
        <is>
          <t/>
        </is>
      </c>
      <c r="T413" t="n">
        <v>44207.0</v>
      </c>
      <c r="U413" t="n">
        <v>1.0</v>
      </c>
      <c r="V413" t="n">
        <v>0.0</v>
      </c>
    </row>
    <row r="414">
      <c r="A414" t="n">
        <v>-2.56634825E8</v>
      </c>
      <c r="B414" t="inlineStr">
        <is>
          <t>5</t>
        </is>
      </c>
      <c r="C414" t="n">
        <f>VLOOKUP(data[[#This Row],[Course ID]],courses!A:E,2,FALSE)</f>
        <v>0.0</v>
      </c>
      <c r="D414" t="n">
        <f>VLOOKUP(data[[#This Row],[Course ID]],courses!A:E,3,FALSE)</f>
        <v>0.0</v>
      </c>
      <c r="E414" t="n">
        <f>VLOOKUP(data[[#This Row],[Course ID]],courses!A:E,4,FALSE)</f>
        <v>0.0</v>
      </c>
      <c r="F414" t="n">
        <f>VLOOKUP(data[[#This Row],[Course ID]],courses!A:E,5,FALSE)</f>
        <v>0.0</v>
      </c>
      <c r="G414" t="inlineStr">
        <is>
          <t>2048970</t>
        </is>
      </c>
      <c r="H414" t="inlineStr">
        <is>
          <t>EngageAlternativeFormat</t>
        </is>
      </c>
      <c r="I414" t="n">
        <v>1.0</v>
      </c>
      <c r="J414" t="n">
        <v>0.0</v>
      </c>
      <c r="K414" t="n">
        <v>0.0</v>
      </c>
      <c r="L414" t="n">
        <v>0.0</v>
      </c>
      <c r="M414" t="n">
        <v>1.610534137E9</v>
      </c>
      <c r="N414" t="inlineStr">
        <is>
          <t>6859</t>
        </is>
      </c>
      <c r="O414" t="inlineStr">
        <is>
          <t>pdf</t>
        </is>
      </c>
      <c r="P414" t="inlineStr">
        <is>
          <t/>
        </is>
      </c>
      <c r="Q414" t="inlineStr">
        <is>
          <t/>
        </is>
      </c>
      <c r="R414" t="inlineStr">
        <is>
          <t/>
        </is>
      </c>
      <c r="S414" t="inlineStr">
        <is>
          <t/>
        </is>
      </c>
      <c r="T414" t="n">
        <v>44207.0</v>
      </c>
      <c r="U414" t="n">
        <v>1.0</v>
      </c>
      <c r="V414" t="n">
        <v>0.0</v>
      </c>
    </row>
    <row r="415">
      <c r="A415" t="n">
        <v>-1.422391601E9</v>
      </c>
      <c r="B415" t="inlineStr">
        <is>
          <t>27</t>
        </is>
      </c>
      <c r="C415" t="n">
        <f>VLOOKUP(data[[#This Row],[Course ID]],courses!A:E,2,FALSE)</f>
        <v>0.0</v>
      </c>
      <c r="D415" t="n">
        <f>VLOOKUP(data[[#This Row],[Course ID]],courses!A:E,3,FALSE)</f>
        <v>0.0</v>
      </c>
      <c r="E415" t="n">
        <f>VLOOKUP(data[[#This Row],[Course ID]],courses!A:E,4,FALSE)</f>
        <v>0.0</v>
      </c>
      <c r="F415" t="n">
        <f>VLOOKUP(data[[#This Row],[Course ID]],courses!A:E,5,FALSE)</f>
        <v>0.0</v>
      </c>
      <c r="G415" t="inlineStr">
        <is>
          <t>1822642</t>
        </is>
      </c>
      <c r="H415" t="inlineStr">
        <is>
          <t>EngageAlternativeFormat</t>
        </is>
      </c>
      <c r="I415" t="n">
        <v>1.0</v>
      </c>
      <c r="J415" t="n">
        <v>0.0</v>
      </c>
      <c r="K415" t="n">
        <v>0.0</v>
      </c>
      <c r="L415" t="n">
        <v>0.0</v>
      </c>
      <c r="M415" t="n">
        <v>1.61054517E9</v>
      </c>
      <c r="N415" t="inlineStr">
        <is>
          <t>6859</t>
        </is>
      </c>
      <c r="O415" t="inlineStr">
        <is>
          <t>pdf</t>
        </is>
      </c>
      <c r="P415" t="inlineStr">
        <is>
          <t/>
        </is>
      </c>
      <c r="Q415" t="inlineStr">
        <is>
          <t/>
        </is>
      </c>
      <c r="R415" t="inlineStr">
        <is>
          <t/>
        </is>
      </c>
      <c r="S415" t="inlineStr">
        <is>
          <t/>
        </is>
      </c>
      <c r="T415" t="n">
        <v>44207.0</v>
      </c>
      <c r="U415" t="n">
        <v>1.0</v>
      </c>
      <c r="V415" t="n">
        <v>0.0</v>
      </c>
    </row>
    <row r="416">
      <c r="A416" t="n">
        <v>3.14462811E8</v>
      </c>
      <c r="B416" t="inlineStr">
        <is>
          <t>113</t>
        </is>
      </c>
      <c r="C416" t="n">
        <f>VLOOKUP(data[[#This Row],[Course ID]],courses!A:E,2,FALSE)</f>
        <v>0.0</v>
      </c>
      <c r="D416" t="n">
        <f>VLOOKUP(data[[#This Row],[Course ID]],courses!A:E,3,FALSE)</f>
        <v>0.0</v>
      </c>
      <c r="E416" t="n">
        <f>VLOOKUP(data[[#This Row],[Course ID]],courses!A:E,4,FALSE)</f>
        <v>0.0</v>
      </c>
      <c r="F416" t="n">
        <f>VLOOKUP(data[[#This Row],[Course ID]],courses!A:E,5,FALSE)</f>
        <v>0.0</v>
      </c>
      <c r="G416" t="inlineStr">
        <is>
          <t>4271484</t>
        </is>
      </c>
      <c r="H416" t="inlineStr">
        <is>
          <t>EngageAlternativeFormat</t>
        </is>
      </c>
      <c r="I416" t="n">
        <v>1.0</v>
      </c>
      <c r="J416" t="n">
        <v>0.0</v>
      </c>
      <c r="K416" t="n">
        <v>0.0</v>
      </c>
      <c r="L416" t="n">
        <v>0.0</v>
      </c>
      <c r="M416" t="n">
        <v>1.610547192E9</v>
      </c>
      <c r="N416" t="inlineStr">
        <is>
          <t>6859</t>
        </is>
      </c>
      <c r="O416" t="inlineStr">
        <is>
          <t>pdf</t>
        </is>
      </c>
      <c r="P416" t="inlineStr">
        <is>
          <t/>
        </is>
      </c>
      <c r="Q416" t="inlineStr">
        <is>
          <t/>
        </is>
      </c>
      <c r="R416" t="inlineStr">
        <is>
          <t/>
        </is>
      </c>
      <c r="S416" t="inlineStr">
        <is>
          <t/>
        </is>
      </c>
      <c r="T416" t="n">
        <v>44207.0</v>
      </c>
      <c r="U416" t="n">
        <v>1.0</v>
      </c>
      <c r="V416" t="n">
        <v>0.0</v>
      </c>
    </row>
    <row r="417">
      <c r="A417" t="n">
        <v>9.5149326E7</v>
      </c>
      <c r="B417" t="inlineStr">
        <is>
          <t>113</t>
        </is>
      </c>
      <c r="C417" t="n">
        <f>VLOOKUP(data[[#This Row],[Course ID]],courses!A:E,2,FALSE)</f>
        <v>0.0</v>
      </c>
      <c r="D417" t="n">
        <f>VLOOKUP(data[[#This Row],[Course ID]],courses!A:E,3,FALSE)</f>
        <v>0.0</v>
      </c>
      <c r="E417" t="n">
        <f>VLOOKUP(data[[#This Row],[Course ID]],courses!A:E,4,FALSE)</f>
        <v>0.0</v>
      </c>
      <c r="F417" t="n">
        <f>VLOOKUP(data[[#This Row],[Course ID]],courses!A:E,5,FALSE)</f>
        <v>0.0</v>
      </c>
      <c r="G417" t="inlineStr">
        <is>
          <t>4271484</t>
        </is>
      </c>
      <c r="H417" t="inlineStr">
        <is>
          <t>EngageAlternativeFormat</t>
        </is>
      </c>
      <c r="I417" t="n">
        <v>1.0</v>
      </c>
      <c r="J417" t="n">
        <v>0.0</v>
      </c>
      <c r="K417" t="n">
        <v>0.0</v>
      </c>
      <c r="L417" t="n">
        <v>0.0</v>
      </c>
      <c r="M417" t="n">
        <v>1.610547204E9</v>
      </c>
      <c r="N417" t="inlineStr">
        <is>
          <t>6859</t>
        </is>
      </c>
      <c r="O417" t="inlineStr">
        <is>
          <t>pdf</t>
        </is>
      </c>
      <c r="P417" t="inlineStr">
        <is>
          <t/>
        </is>
      </c>
      <c r="Q417" t="inlineStr">
        <is>
          <t/>
        </is>
      </c>
      <c r="R417" t="inlineStr">
        <is>
          <t/>
        </is>
      </c>
      <c r="S417" t="inlineStr">
        <is>
          <t/>
        </is>
      </c>
      <c r="T417" t="n">
        <v>44207.0</v>
      </c>
      <c r="U417" t="n">
        <v>1.0</v>
      </c>
      <c r="V417" t="n">
        <v>0.0</v>
      </c>
    </row>
    <row r="418">
      <c r="A418" t="n">
        <v>-1.970772589E9</v>
      </c>
      <c r="B418" t="inlineStr">
        <is>
          <t>64</t>
        </is>
      </c>
      <c r="C418" t="n">
        <f>VLOOKUP(data[[#This Row],[Course ID]],courses!A:E,2,FALSE)</f>
        <v>0.0</v>
      </c>
      <c r="D418" t="n">
        <f>VLOOKUP(data[[#This Row],[Course ID]],courses!A:E,3,FALSE)</f>
        <v>0.0</v>
      </c>
      <c r="E418" t="n">
        <f>VLOOKUP(data[[#This Row],[Course ID]],courses!A:E,4,FALSE)</f>
        <v>0.0</v>
      </c>
      <c r="F418" t="n">
        <f>VLOOKUP(data[[#This Row],[Course ID]],courses!A:E,5,FALSE)</f>
        <v>0.0</v>
      </c>
      <c r="G418" t="inlineStr">
        <is>
          <t>4272072</t>
        </is>
      </c>
      <c r="H418" t="inlineStr">
        <is>
          <t>EngageAlternativeFormat</t>
        </is>
      </c>
      <c r="I418" t="n">
        <v>1.0</v>
      </c>
      <c r="J418" t="n">
        <v>0.0</v>
      </c>
      <c r="K418" t="n">
        <v>0.0</v>
      </c>
      <c r="L418" t="n">
        <v>0.0</v>
      </c>
      <c r="M418" t="n">
        <v>1.610549014E9</v>
      </c>
      <c r="N418" t="inlineStr">
        <is>
          <t>6859</t>
        </is>
      </c>
      <c r="O418" t="inlineStr">
        <is>
          <t>pdf</t>
        </is>
      </c>
      <c r="P418" t="inlineStr">
        <is>
          <t/>
        </is>
      </c>
      <c r="Q418" t="inlineStr">
        <is>
          <t/>
        </is>
      </c>
      <c r="R418" t="inlineStr">
        <is>
          <t/>
        </is>
      </c>
      <c r="S418" t="inlineStr">
        <is>
          <t/>
        </is>
      </c>
      <c r="T418" t="n">
        <v>44207.0</v>
      </c>
      <c r="U418" t="n">
        <v>1.0</v>
      </c>
      <c r="V418" t="n">
        <v>0.0</v>
      </c>
    </row>
    <row r="419">
      <c r="A419" t="n">
        <v>-5.7675352E7</v>
      </c>
      <c r="B419" t="inlineStr">
        <is>
          <t>17270</t>
        </is>
      </c>
      <c r="C419" t="n">
        <f>VLOOKUP(data[[#This Row],[Course ID]],courses!A:E,2,FALSE)</f>
        <v>0.0</v>
      </c>
      <c r="D419" t="n">
        <f>VLOOKUP(data[[#This Row],[Course ID]],courses!A:E,3,FALSE)</f>
        <v>0.0</v>
      </c>
      <c r="E419" t="n">
        <f>VLOOKUP(data[[#This Row],[Course ID]],courses!A:E,4,FALSE)</f>
        <v>0.0</v>
      </c>
      <c r="F419" t="n">
        <f>VLOOKUP(data[[#This Row],[Course ID]],courses!A:E,5,FALSE)</f>
        <v>0.0</v>
      </c>
      <c r="G419" t="inlineStr">
        <is>
          <t>4244981</t>
        </is>
      </c>
      <c r="H419" t="inlineStr">
        <is>
          <t>EngageAlternativeFormat</t>
        </is>
      </c>
      <c r="I419" t="n">
        <v>1.0</v>
      </c>
      <c r="J419" t="n">
        <v>0.0</v>
      </c>
      <c r="K419" t="n">
        <v>0.0</v>
      </c>
      <c r="L419" t="n">
        <v>0.0</v>
      </c>
      <c r="M419" t="n">
        <v>1.610553226E9</v>
      </c>
      <c r="N419" t="inlineStr">
        <is>
          <t>6859</t>
        </is>
      </c>
      <c r="O419" t="inlineStr">
        <is>
          <t>pdf</t>
        </is>
      </c>
      <c r="P419" t="inlineStr">
        <is>
          <t/>
        </is>
      </c>
      <c r="Q419" t="inlineStr">
        <is>
          <t/>
        </is>
      </c>
      <c r="R419" t="inlineStr">
        <is>
          <t/>
        </is>
      </c>
      <c r="S419" t="inlineStr">
        <is>
          <t/>
        </is>
      </c>
      <c r="T419" t="n">
        <v>44207.0</v>
      </c>
      <c r="U419" t="n">
        <v>1.0</v>
      </c>
      <c r="V419" t="n">
        <v>0.0</v>
      </c>
    </row>
    <row r="420">
      <c r="A420" t="n">
        <v>1.929452399E9</v>
      </c>
      <c r="B420" t="inlineStr">
        <is>
          <t>60</t>
        </is>
      </c>
      <c r="C420" t="n">
        <f>VLOOKUP(data[[#This Row],[Course ID]],courses!A:E,2,FALSE)</f>
        <v>0.0</v>
      </c>
      <c r="D420" t="n">
        <f>VLOOKUP(data[[#This Row],[Course ID]],courses!A:E,3,FALSE)</f>
        <v>0.0</v>
      </c>
      <c r="E420" t="n">
        <f>VLOOKUP(data[[#This Row],[Course ID]],courses!A:E,4,FALSE)</f>
        <v>0.0</v>
      </c>
      <c r="F420" t="n">
        <f>VLOOKUP(data[[#This Row],[Course ID]],courses!A:E,5,FALSE)</f>
        <v>0.0</v>
      </c>
      <c r="G420" t="inlineStr">
        <is>
          <t>4154116</t>
        </is>
      </c>
      <c r="H420" t="inlineStr">
        <is>
          <t>EngageAlternativeFormat</t>
        </is>
      </c>
      <c r="I420" t="n">
        <v>1.0</v>
      </c>
      <c r="J420" t="n">
        <v>0.0</v>
      </c>
      <c r="K420" t="n">
        <v>0.0</v>
      </c>
      <c r="L420" t="n">
        <v>0.0</v>
      </c>
      <c r="M420" t="n">
        <v>1.610555858E9</v>
      </c>
      <c r="N420" t="inlineStr">
        <is>
          <t>6859</t>
        </is>
      </c>
      <c r="O420" t="inlineStr">
        <is>
          <t>pdf</t>
        </is>
      </c>
      <c r="P420" t="inlineStr">
        <is>
          <t/>
        </is>
      </c>
      <c r="Q420" t="inlineStr">
        <is>
          <t/>
        </is>
      </c>
      <c r="R420" t="inlineStr">
        <is>
          <t/>
        </is>
      </c>
      <c r="S420" t="inlineStr">
        <is>
          <t/>
        </is>
      </c>
      <c r="T420" t="n">
        <v>44207.0</v>
      </c>
      <c r="U420" t="n">
        <v>1.0</v>
      </c>
      <c r="V420" t="n">
        <v>0.0</v>
      </c>
    </row>
    <row r="421">
      <c r="A421" t="n">
        <v>2.055427355E9</v>
      </c>
      <c r="B421" t="inlineStr">
        <is>
          <t>57</t>
        </is>
      </c>
      <c r="C421" t="n">
        <f>VLOOKUP(data[[#This Row],[Course ID]],courses!A:E,2,FALSE)</f>
        <v>0.0</v>
      </c>
      <c r="D421" t="n">
        <f>VLOOKUP(data[[#This Row],[Course ID]],courses!A:E,3,FALSE)</f>
        <v>0.0</v>
      </c>
      <c r="E421" t="n">
        <f>VLOOKUP(data[[#This Row],[Course ID]],courses!A:E,4,FALSE)</f>
        <v>0.0</v>
      </c>
      <c r="F421" t="n">
        <f>VLOOKUP(data[[#This Row],[Course ID]],courses!A:E,5,FALSE)</f>
        <v>0.0</v>
      </c>
      <c r="G421" t="inlineStr">
        <is>
          <t>4210075</t>
        </is>
      </c>
      <c r="H421" t="inlineStr">
        <is>
          <t>EngageAlternativeFormat</t>
        </is>
      </c>
      <c r="I421" t="n">
        <v>1.0</v>
      </c>
      <c r="J421" t="n">
        <v>0.0</v>
      </c>
      <c r="K421" t="n">
        <v>0.0</v>
      </c>
      <c r="L421" t="n">
        <v>0.0</v>
      </c>
      <c r="M421" t="n">
        <v>1.610556966E9</v>
      </c>
      <c r="N421" t="inlineStr">
        <is>
          <t>6859</t>
        </is>
      </c>
      <c r="O421" t="inlineStr">
        <is>
          <t>pdf</t>
        </is>
      </c>
      <c r="P421" t="inlineStr">
        <is>
          <t/>
        </is>
      </c>
      <c r="Q421" t="inlineStr">
        <is>
          <t/>
        </is>
      </c>
      <c r="R421" t="inlineStr">
        <is>
          <t/>
        </is>
      </c>
      <c r="S421" t="inlineStr">
        <is>
          <t/>
        </is>
      </c>
      <c r="T421" t="n">
        <v>44207.0</v>
      </c>
      <c r="U421" t="n">
        <v>1.0</v>
      </c>
      <c r="V421" t="n">
        <v>0.0</v>
      </c>
    </row>
    <row r="422">
      <c r="A422" t="n">
        <v>3.56722161E8</v>
      </c>
      <c r="B422" t="inlineStr">
        <is>
          <t>57</t>
        </is>
      </c>
      <c r="C422" t="n">
        <f>VLOOKUP(data[[#This Row],[Course ID]],courses!A:E,2,FALSE)</f>
        <v>0.0</v>
      </c>
      <c r="D422" t="n">
        <f>VLOOKUP(data[[#This Row],[Course ID]],courses!A:E,3,FALSE)</f>
        <v>0.0</v>
      </c>
      <c r="E422" t="n">
        <f>VLOOKUP(data[[#This Row],[Course ID]],courses!A:E,4,FALSE)</f>
        <v>0.0</v>
      </c>
      <c r="F422" t="n">
        <f>VLOOKUP(data[[#This Row],[Course ID]],courses!A:E,5,FALSE)</f>
        <v>0.0</v>
      </c>
      <c r="G422" t="inlineStr">
        <is>
          <t>4210075</t>
        </is>
      </c>
      <c r="H422" t="inlineStr">
        <is>
          <t>BeginDownloadAlternativeFormats</t>
        </is>
      </c>
      <c r="I422" t="n">
        <v>0.0</v>
      </c>
      <c r="J422" t="n">
        <v>1.0</v>
      </c>
      <c r="K422" t="n">
        <v>0.0</v>
      </c>
      <c r="L422" t="n">
        <v>0.0</v>
      </c>
      <c r="M422" t="n">
        <v>1.610556971E9</v>
      </c>
      <c r="N422" t="inlineStr">
        <is>
          <t>6859</t>
        </is>
      </c>
      <c r="O422" t="inlineStr">
        <is>
          <t>pdf</t>
        </is>
      </c>
      <c r="P422" t="inlineStr">
        <is>
          <t>Html</t>
        </is>
      </c>
      <c r="Q422" t="inlineStr">
        <is>
          <t/>
        </is>
      </c>
      <c r="R422" t="inlineStr">
        <is>
          <t/>
        </is>
      </c>
      <c r="S422" t="inlineStr">
        <is>
          <t/>
        </is>
      </c>
      <c r="T422" t="n">
        <v>44207.0</v>
      </c>
      <c r="U422" t="n">
        <v>1.0</v>
      </c>
      <c r="V422" t="n">
        <v>0.0</v>
      </c>
    </row>
    <row r="423">
      <c r="A423" t="n">
        <v>-1.462045333E9</v>
      </c>
      <c r="B423" t="inlineStr">
        <is>
          <t>17270</t>
        </is>
      </c>
      <c r="C423" t="n">
        <f>VLOOKUP(data[[#This Row],[Course ID]],courses!A:E,2,FALSE)</f>
        <v>0.0</v>
      </c>
      <c r="D423" t="n">
        <f>VLOOKUP(data[[#This Row],[Course ID]],courses!A:E,3,FALSE)</f>
        <v>0.0</v>
      </c>
      <c r="E423" t="n">
        <f>VLOOKUP(data[[#This Row],[Course ID]],courses!A:E,4,FALSE)</f>
        <v>0.0</v>
      </c>
      <c r="F423" t="n">
        <f>VLOOKUP(data[[#This Row],[Course ID]],courses!A:E,5,FALSE)</f>
        <v>0.0</v>
      </c>
      <c r="G423" t="inlineStr">
        <is>
          <t>4198067</t>
        </is>
      </c>
      <c r="H423" t="inlineStr">
        <is>
          <t>EngageAlternativeFormat</t>
        </is>
      </c>
      <c r="I423" t="n">
        <v>1.0</v>
      </c>
      <c r="J423" t="n">
        <v>0.0</v>
      </c>
      <c r="K423" t="n">
        <v>0.0</v>
      </c>
      <c r="L423" t="n">
        <v>0.0</v>
      </c>
      <c r="M423" t="n">
        <v>1.610557752E9</v>
      </c>
      <c r="N423" t="inlineStr">
        <is>
          <t>6859</t>
        </is>
      </c>
      <c r="O423" t="inlineStr">
        <is>
          <t>pdf</t>
        </is>
      </c>
      <c r="P423" t="inlineStr">
        <is>
          <t/>
        </is>
      </c>
      <c r="Q423" t="inlineStr">
        <is>
          <t/>
        </is>
      </c>
      <c r="R423" t="inlineStr">
        <is>
          <t/>
        </is>
      </c>
      <c r="S423" t="inlineStr">
        <is>
          <t/>
        </is>
      </c>
      <c r="T423" t="n">
        <v>44207.0</v>
      </c>
      <c r="U423" t="n">
        <v>1.0</v>
      </c>
      <c r="V423" t="n">
        <v>0.0</v>
      </c>
    </row>
    <row r="424">
      <c r="A424" t="n">
        <v>-1.834890225E9</v>
      </c>
      <c r="B424" t="inlineStr">
        <is>
          <t>17270</t>
        </is>
      </c>
      <c r="C424" t="n">
        <f>VLOOKUP(data[[#This Row],[Course ID]],courses!A:E,2,FALSE)</f>
        <v>0.0</v>
      </c>
      <c r="D424" t="n">
        <f>VLOOKUP(data[[#This Row],[Course ID]],courses!A:E,3,FALSE)</f>
        <v>0.0</v>
      </c>
      <c r="E424" t="n">
        <f>VLOOKUP(data[[#This Row],[Course ID]],courses!A:E,4,FALSE)</f>
        <v>0.0</v>
      </c>
      <c r="F424" t="n">
        <f>VLOOKUP(data[[#This Row],[Course ID]],courses!A:E,5,FALSE)</f>
        <v>0.0</v>
      </c>
      <c r="G424" t="inlineStr">
        <is>
          <t>4198067</t>
        </is>
      </c>
      <c r="H424" t="inlineStr">
        <is>
          <t>BeginDownloadAlternativeFormats</t>
        </is>
      </c>
      <c r="I424" t="n">
        <v>0.0</v>
      </c>
      <c r="J424" t="n">
        <v>1.0</v>
      </c>
      <c r="K424" t="n">
        <v>0.0</v>
      </c>
      <c r="L424" t="n">
        <v>0.0</v>
      </c>
      <c r="M424" t="n">
        <v>1.610557755E9</v>
      </c>
      <c r="N424" t="inlineStr">
        <is>
          <t>6859</t>
        </is>
      </c>
      <c r="O424" t="inlineStr">
        <is>
          <t>pdf</t>
        </is>
      </c>
      <c r="P424" t="inlineStr">
        <is>
          <t>Html</t>
        </is>
      </c>
      <c r="Q424" t="inlineStr">
        <is>
          <t/>
        </is>
      </c>
      <c r="R424" t="inlineStr">
        <is>
          <t/>
        </is>
      </c>
      <c r="S424" t="inlineStr">
        <is>
          <t/>
        </is>
      </c>
      <c r="T424" t="n">
        <v>44207.0</v>
      </c>
      <c r="U424" t="n">
        <v>1.0</v>
      </c>
      <c r="V424" t="n">
        <v>0.0</v>
      </c>
    </row>
    <row r="425">
      <c r="A425" t="n">
        <v>1.580767911E9</v>
      </c>
      <c r="B425" t="inlineStr">
        <is>
          <t>31513</t>
        </is>
      </c>
      <c r="C425" t="n">
        <f>VLOOKUP(data[[#This Row],[Course ID]],courses!A:E,2,FALSE)</f>
        <v>0.0</v>
      </c>
      <c r="D425" t="n">
        <f>VLOOKUP(data[[#This Row],[Course ID]],courses!A:E,3,FALSE)</f>
        <v>0.0</v>
      </c>
      <c r="E425" t="n">
        <f>VLOOKUP(data[[#This Row],[Course ID]],courses!A:E,4,FALSE)</f>
        <v>0.0</v>
      </c>
      <c r="F425" t="n">
        <f>VLOOKUP(data[[#This Row],[Course ID]],courses!A:E,5,FALSE)</f>
        <v>0.0</v>
      </c>
      <c r="G425" t="inlineStr">
        <is>
          <t>4267242</t>
        </is>
      </c>
      <c r="H425" t="inlineStr">
        <is>
          <t>EngageAlternativeFormat</t>
        </is>
      </c>
      <c r="I425" t="n">
        <v>1.0</v>
      </c>
      <c r="J425" t="n">
        <v>0.0</v>
      </c>
      <c r="K425" t="n">
        <v>0.0</v>
      </c>
      <c r="L425" t="n">
        <v>0.0</v>
      </c>
      <c r="M425" t="n">
        <v>1.610562592E9</v>
      </c>
      <c r="N425" t="inlineStr">
        <is>
          <t>6859</t>
        </is>
      </c>
      <c r="O425" t="inlineStr">
        <is>
          <t>pdf</t>
        </is>
      </c>
      <c r="P425" t="inlineStr">
        <is>
          <t/>
        </is>
      </c>
      <c r="Q425" t="inlineStr">
        <is>
          <t/>
        </is>
      </c>
      <c r="R425" t="inlineStr">
        <is>
          <t/>
        </is>
      </c>
      <c r="S425" t="inlineStr">
        <is>
          <t/>
        </is>
      </c>
      <c r="T425" t="n">
        <v>44207.0</v>
      </c>
      <c r="U425" t="n">
        <v>1.0</v>
      </c>
      <c r="V425" t="n">
        <v>0.0</v>
      </c>
    </row>
    <row r="426">
      <c r="A426" t="n">
        <v>-4.24342112E8</v>
      </c>
      <c r="B426" t="inlineStr">
        <is>
          <t>60</t>
        </is>
      </c>
      <c r="C426" t="n">
        <f>VLOOKUP(data[[#This Row],[Course ID]],courses!A:E,2,FALSE)</f>
        <v>0.0</v>
      </c>
      <c r="D426" t="n">
        <f>VLOOKUP(data[[#This Row],[Course ID]],courses!A:E,3,FALSE)</f>
        <v>0.0</v>
      </c>
      <c r="E426" t="n">
        <f>VLOOKUP(data[[#This Row],[Course ID]],courses!A:E,4,FALSE)</f>
        <v>0.0</v>
      </c>
      <c r="F426" t="n">
        <f>VLOOKUP(data[[#This Row],[Course ID]],courses!A:E,5,FALSE)</f>
        <v>0.0</v>
      </c>
      <c r="G426" t="inlineStr">
        <is>
          <t>4184617</t>
        </is>
      </c>
      <c r="H426" t="inlineStr">
        <is>
          <t>EngageAlternativeFormat</t>
        </is>
      </c>
      <c r="I426" t="n">
        <v>1.0</v>
      </c>
      <c r="J426" t="n">
        <v>0.0</v>
      </c>
      <c r="K426" t="n">
        <v>0.0</v>
      </c>
      <c r="L426" t="n">
        <v>0.0</v>
      </c>
      <c r="M426" t="n">
        <v>1.610564603E9</v>
      </c>
      <c r="N426" t="inlineStr">
        <is>
          <t>6859</t>
        </is>
      </c>
      <c r="O426" t="inlineStr">
        <is>
          <t>pdf</t>
        </is>
      </c>
      <c r="P426" t="inlineStr">
        <is>
          <t/>
        </is>
      </c>
      <c r="Q426" t="inlineStr">
        <is>
          <t/>
        </is>
      </c>
      <c r="R426" t="inlineStr">
        <is>
          <t/>
        </is>
      </c>
      <c r="S426" t="inlineStr">
        <is>
          <t/>
        </is>
      </c>
      <c r="T426" t="n">
        <v>44207.0</v>
      </c>
      <c r="U426" t="n">
        <v>1.0</v>
      </c>
      <c r="V426" t="n">
        <v>0.0</v>
      </c>
    </row>
    <row r="427">
      <c r="A427" t="n">
        <v>-3.24814531E8</v>
      </c>
      <c r="B427" t="inlineStr">
        <is>
          <t>60</t>
        </is>
      </c>
      <c r="C427" t="n">
        <f>VLOOKUP(data[[#This Row],[Course ID]],courses!A:E,2,FALSE)</f>
        <v>0.0</v>
      </c>
      <c r="D427" t="n">
        <f>VLOOKUP(data[[#This Row],[Course ID]],courses!A:E,3,FALSE)</f>
        <v>0.0</v>
      </c>
      <c r="E427" t="n">
        <f>VLOOKUP(data[[#This Row],[Course ID]],courses!A:E,4,FALSE)</f>
        <v>0.0</v>
      </c>
      <c r="F427" t="n">
        <f>VLOOKUP(data[[#This Row],[Course ID]],courses!A:E,5,FALSE)</f>
        <v>0.0</v>
      </c>
      <c r="G427" t="inlineStr">
        <is>
          <t>4154113</t>
        </is>
      </c>
      <c r="H427" t="inlineStr">
        <is>
          <t>EngageAlternativeFormat</t>
        </is>
      </c>
      <c r="I427" t="n">
        <v>1.0</v>
      </c>
      <c r="J427" t="n">
        <v>0.0</v>
      </c>
      <c r="K427" t="n">
        <v>0.0</v>
      </c>
      <c r="L427" t="n">
        <v>0.0</v>
      </c>
      <c r="M427" t="n">
        <v>1.610569124E9</v>
      </c>
      <c r="N427" t="inlineStr">
        <is>
          <t>6859</t>
        </is>
      </c>
      <c r="O427" t="inlineStr">
        <is>
          <t>pdf</t>
        </is>
      </c>
      <c r="P427" t="inlineStr">
        <is>
          <t/>
        </is>
      </c>
      <c r="Q427" t="inlineStr">
        <is>
          <t/>
        </is>
      </c>
      <c r="R427" t="inlineStr">
        <is>
          <t/>
        </is>
      </c>
      <c r="S427" t="inlineStr">
        <is>
          <t/>
        </is>
      </c>
      <c r="T427" t="n">
        <v>44207.0</v>
      </c>
      <c r="U427" t="n">
        <v>1.0</v>
      </c>
      <c r="V427" t="n">
        <v>0.0</v>
      </c>
    </row>
    <row r="428">
      <c r="A428" t="n">
        <v>7.40229359E8</v>
      </c>
      <c r="B428" t="inlineStr">
        <is>
          <t>26267</t>
        </is>
      </c>
      <c r="C428" t="n">
        <f>VLOOKUP(data[[#This Row],[Course ID]],courses!A:E,2,FALSE)</f>
        <v>0.0</v>
      </c>
      <c r="D428" t="n">
        <f>VLOOKUP(data[[#This Row],[Course ID]],courses!A:E,3,FALSE)</f>
        <v>0.0</v>
      </c>
      <c r="E428" t="n">
        <f>VLOOKUP(data[[#This Row],[Course ID]],courses!A:E,4,FALSE)</f>
        <v>0.0</v>
      </c>
      <c r="F428" t="n">
        <f>VLOOKUP(data[[#This Row],[Course ID]],courses!A:E,5,FALSE)</f>
        <v>0.0</v>
      </c>
      <c r="G428" t="inlineStr">
        <is>
          <t>4269044</t>
        </is>
      </c>
      <c r="H428" t="inlineStr">
        <is>
          <t>EngageAlternativeFormat</t>
        </is>
      </c>
      <c r="I428" t="n">
        <v>1.0</v>
      </c>
      <c r="J428" t="n">
        <v>0.0</v>
      </c>
      <c r="K428" t="n">
        <v>0.0</v>
      </c>
      <c r="L428" t="n">
        <v>0.0</v>
      </c>
      <c r="M428" t="n">
        <v>1.610612037E9</v>
      </c>
      <c r="N428" t="inlineStr">
        <is>
          <t>6859</t>
        </is>
      </c>
      <c r="O428" t="inlineStr">
        <is>
          <t>pdf</t>
        </is>
      </c>
      <c r="P428" t="inlineStr">
        <is>
          <t/>
        </is>
      </c>
      <c r="Q428" t="inlineStr">
        <is>
          <t/>
        </is>
      </c>
      <c r="R428" t="inlineStr">
        <is>
          <t/>
        </is>
      </c>
      <c r="S428" t="inlineStr">
        <is>
          <t/>
        </is>
      </c>
      <c r="T428" t="n">
        <v>44207.0</v>
      </c>
      <c r="U428" t="n">
        <v>1.0</v>
      </c>
      <c r="V428" t="n">
        <v>0.0</v>
      </c>
    </row>
    <row r="429">
      <c r="A429" t="n">
        <v>-9.7939858E7</v>
      </c>
      <c r="B429" t="inlineStr">
        <is>
          <t>26267</t>
        </is>
      </c>
      <c r="C429" t="n">
        <f>VLOOKUP(data[[#This Row],[Course ID]],courses!A:E,2,FALSE)</f>
        <v>0.0</v>
      </c>
      <c r="D429" t="n">
        <f>VLOOKUP(data[[#This Row],[Course ID]],courses!A:E,3,FALSE)</f>
        <v>0.0</v>
      </c>
      <c r="E429" t="n">
        <f>VLOOKUP(data[[#This Row],[Course ID]],courses!A:E,4,FALSE)</f>
        <v>0.0</v>
      </c>
      <c r="F429" t="n">
        <f>VLOOKUP(data[[#This Row],[Course ID]],courses!A:E,5,FALSE)</f>
        <v>0.0</v>
      </c>
      <c r="G429" t="inlineStr">
        <is>
          <t>4269044</t>
        </is>
      </c>
      <c r="H429" t="inlineStr">
        <is>
          <t>BeginDownloadAlternativeFormats</t>
        </is>
      </c>
      <c r="I429" t="n">
        <v>0.0</v>
      </c>
      <c r="J429" t="n">
        <v>1.0</v>
      </c>
      <c r="K429" t="n">
        <v>0.0</v>
      </c>
      <c r="L429" t="n">
        <v>0.0</v>
      </c>
      <c r="M429" t="n">
        <v>1.610612043E9</v>
      </c>
      <c r="N429" t="inlineStr">
        <is>
          <t>6859</t>
        </is>
      </c>
      <c r="O429" t="inlineStr">
        <is>
          <t>pdf</t>
        </is>
      </c>
      <c r="P429" t="inlineStr">
        <is>
          <t>Html</t>
        </is>
      </c>
      <c r="Q429" t="inlineStr">
        <is>
          <t/>
        </is>
      </c>
      <c r="R429" t="inlineStr">
        <is>
          <t/>
        </is>
      </c>
      <c r="S429" t="inlineStr">
        <is>
          <t/>
        </is>
      </c>
      <c r="T429" t="n">
        <v>44207.0</v>
      </c>
      <c r="U429" t="n">
        <v>1.0</v>
      </c>
      <c r="V429" t="n">
        <v>0.0</v>
      </c>
    </row>
    <row r="430">
      <c r="A430" t="n">
        <v>-3.50881904E8</v>
      </c>
      <c r="B430" t="inlineStr">
        <is>
          <t>97</t>
        </is>
      </c>
      <c r="C430" t="n">
        <f>VLOOKUP(data[[#This Row],[Course ID]],courses!A:E,2,FALSE)</f>
        <v>0.0</v>
      </c>
      <c r="D430" t="n">
        <f>VLOOKUP(data[[#This Row],[Course ID]],courses!A:E,3,FALSE)</f>
        <v>0.0</v>
      </c>
      <c r="E430" t="n">
        <f>VLOOKUP(data[[#This Row],[Course ID]],courses!A:E,4,FALSE)</f>
        <v>0.0</v>
      </c>
      <c r="F430" t="n">
        <f>VLOOKUP(data[[#This Row],[Course ID]],courses!A:E,5,FALSE)</f>
        <v>0.0</v>
      </c>
      <c r="G430" t="inlineStr">
        <is>
          <t>4225978</t>
        </is>
      </c>
      <c r="H430" t="inlineStr">
        <is>
          <t>EngageAlternativeFormat</t>
        </is>
      </c>
      <c r="I430" t="n">
        <v>1.0</v>
      </c>
      <c r="J430" t="n">
        <v>0.0</v>
      </c>
      <c r="K430" t="n">
        <v>0.0</v>
      </c>
      <c r="L430" t="n">
        <v>0.0</v>
      </c>
      <c r="M430" t="n">
        <v>1.610613834E9</v>
      </c>
      <c r="N430" t="inlineStr">
        <is>
          <t>6859</t>
        </is>
      </c>
      <c r="O430" t="inlineStr">
        <is>
          <t>pdf</t>
        </is>
      </c>
      <c r="P430" t="inlineStr">
        <is>
          <t/>
        </is>
      </c>
      <c r="Q430" t="inlineStr">
        <is>
          <t/>
        </is>
      </c>
      <c r="R430" t="inlineStr">
        <is>
          <t/>
        </is>
      </c>
      <c r="S430" t="inlineStr">
        <is>
          <t/>
        </is>
      </c>
      <c r="T430" t="n">
        <v>44207.0</v>
      </c>
      <c r="U430" t="n">
        <v>1.0</v>
      </c>
      <c r="V430" t="n">
        <v>0.0</v>
      </c>
    </row>
    <row r="431">
      <c r="A431" t="n">
        <v>1.474974551E9</v>
      </c>
      <c r="B431" t="inlineStr">
        <is>
          <t>116</t>
        </is>
      </c>
      <c r="C431" t="n">
        <f>VLOOKUP(data[[#This Row],[Course ID]],courses!A:E,2,FALSE)</f>
        <v>0.0</v>
      </c>
      <c r="D431" t="n">
        <f>VLOOKUP(data[[#This Row],[Course ID]],courses!A:E,3,FALSE)</f>
        <v>0.0</v>
      </c>
      <c r="E431" t="n">
        <f>VLOOKUP(data[[#This Row],[Course ID]],courses!A:E,4,FALSE)</f>
        <v>0.0</v>
      </c>
      <c r="F431" t="n">
        <f>VLOOKUP(data[[#This Row],[Course ID]],courses!A:E,5,FALSE)</f>
        <v>0.0</v>
      </c>
      <c r="G431" t="inlineStr">
        <is>
          <t>1515609</t>
        </is>
      </c>
      <c r="H431" t="inlineStr">
        <is>
          <t>EngageAlternativeFormat</t>
        </is>
      </c>
      <c r="I431" t="n">
        <v>1.0</v>
      </c>
      <c r="J431" t="n">
        <v>0.0</v>
      </c>
      <c r="K431" t="n">
        <v>0.0</v>
      </c>
      <c r="L431" t="n">
        <v>0.0</v>
      </c>
      <c r="M431" t="n">
        <v>1.610617458E9</v>
      </c>
      <c r="N431" t="inlineStr">
        <is>
          <t>6859</t>
        </is>
      </c>
      <c r="O431" t="inlineStr">
        <is>
          <t>document</t>
        </is>
      </c>
      <c r="P431" t="inlineStr">
        <is>
          <t/>
        </is>
      </c>
      <c r="Q431" t="inlineStr">
        <is>
          <t/>
        </is>
      </c>
      <c r="R431" t="inlineStr">
        <is>
          <t/>
        </is>
      </c>
      <c r="S431" t="inlineStr">
        <is>
          <t/>
        </is>
      </c>
      <c r="T431" t="n">
        <v>44207.0</v>
      </c>
      <c r="U431" t="n">
        <v>1.0</v>
      </c>
      <c r="V431" t="n">
        <v>0.0</v>
      </c>
    </row>
    <row r="432">
      <c r="A432" t="n">
        <v>-2.124372693E9</v>
      </c>
      <c r="B432" t="inlineStr">
        <is>
          <t>74</t>
        </is>
      </c>
      <c r="C432" t="n">
        <f>VLOOKUP(data[[#This Row],[Course ID]],courses!A:E,2,FALSE)</f>
        <v>0.0</v>
      </c>
      <c r="D432" t="n">
        <f>VLOOKUP(data[[#This Row],[Course ID]],courses!A:E,3,FALSE)</f>
        <v>0.0</v>
      </c>
      <c r="E432" t="n">
        <f>VLOOKUP(data[[#This Row],[Course ID]],courses!A:E,4,FALSE)</f>
        <v>0.0</v>
      </c>
      <c r="F432" t="n">
        <f>VLOOKUP(data[[#This Row],[Course ID]],courses!A:E,5,FALSE)</f>
        <v>0.0</v>
      </c>
      <c r="G432" t="inlineStr">
        <is>
          <t>4259192</t>
        </is>
      </c>
      <c r="H432" t="inlineStr">
        <is>
          <t>EngageAlternativeFormat</t>
        </is>
      </c>
      <c r="I432" t="n">
        <v>1.0</v>
      </c>
      <c r="J432" t="n">
        <v>0.0</v>
      </c>
      <c r="K432" t="n">
        <v>0.0</v>
      </c>
      <c r="L432" t="n">
        <v>0.0</v>
      </c>
      <c r="M432" t="n">
        <v>1.61061852E9</v>
      </c>
      <c r="N432" t="inlineStr">
        <is>
          <t>6859</t>
        </is>
      </c>
      <c r="O432" t="inlineStr">
        <is>
          <t>pdf</t>
        </is>
      </c>
      <c r="P432" t="inlineStr">
        <is>
          <t/>
        </is>
      </c>
      <c r="Q432" t="inlineStr">
        <is>
          <t/>
        </is>
      </c>
      <c r="R432" t="inlineStr">
        <is>
          <t/>
        </is>
      </c>
      <c r="S432" t="inlineStr">
        <is>
          <t/>
        </is>
      </c>
      <c r="T432" t="n">
        <v>44207.0</v>
      </c>
      <c r="U432" t="n">
        <v>1.0</v>
      </c>
      <c r="V432" t="n">
        <v>0.0</v>
      </c>
    </row>
    <row r="433">
      <c r="A433" t="n">
        <v>-1.915940293E9</v>
      </c>
      <c r="B433" t="inlineStr">
        <is>
          <t>74</t>
        </is>
      </c>
      <c r="C433" t="n">
        <f>VLOOKUP(data[[#This Row],[Course ID]],courses!A:E,2,FALSE)</f>
        <v>0.0</v>
      </c>
      <c r="D433" t="n">
        <f>VLOOKUP(data[[#This Row],[Course ID]],courses!A:E,3,FALSE)</f>
        <v>0.0</v>
      </c>
      <c r="E433" t="n">
        <f>VLOOKUP(data[[#This Row],[Course ID]],courses!A:E,4,FALSE)</f>
        <v>0.0</v>
      </c>
      <c r="F433" t="n">
        <f>VLOOKUP(data[[#This Row],[Course ID]],courses!A:E,5,FALSE)</f>
        <v>0.0</v>
      </c>
      <c r="G433" t="inlineStr">
        <is>
          <t>4259192</t>
        </is>
      </c>
      <c r="H433" t="inlineStr">
        <is>
          <t>BeginDownloadAlternativeFormats</t>
        </is>
      </c>
      <c r="I433" t="n">
        <v>0.0</v>
      </c>
      <c r="J433" t="n">
        <v>1.0</v>
      </c>
      <c r="K433" t="n">
        <v>0.0</v>
      </c>
      <c r="L433" t="n">
        <v>0.0</v>
      </c>
      <c r="M433" t="n">
        <v>1.610618535E9</v>
      </c>
      <c r="N433" t="inlineStr">
        <is>
          <t>6859</t>
        </is>
      </c>
      <c r="O433" t="inlineStr">
        <is>
          <t>pdf</t>
        </is>
      </c>
      <c r="P433" t="inlineStr">
        <is>
          <t>Html</t>
        </is>
      </c>
      <c r="Q433" t="inlineStr">
        <is>
          <t/>
        </is>
      </c>
      <c r="R433" t="inlineStr">
        <is>
          <t/>
        </is>
      </c>
      <c r="S433" t="inlineStr">
        <is>
          <t/>
        </is>
      </c>
      <c r="T433" t="n">
        <v>44207.0</v>
      </c>
      <c r="U433" t="n">
        <v>1.0</v>
      </c>
      <c r="V433" t="n">
        <v>0.0</v>
      </c>
    </row>
    <row r="434">
      <c r="A434" t="n">
        <v>1.167450833E9</v>
      </c>
      <c r="B434" t="inlineStr">
        <is>
          <t>5</t>
        </is>
      </c>
      <c r="C434" t="n">
        <f>VLOOKUP(data[[#This Row],[Course ID]],courses!A:E,2,FALSE)</f>
        <v>0.0</v>
      </c>
      <c r="D434" t="n">
        <f>VLOOKUP(data[[#This Row],[Course ID]],courses!A:E,3,FALSE)</f>
        <v>0.0</v>
      </c>
      <c r="E434" t="n">
        <f>VLOOKUP(data[[#This Row],[Course ID]],courses!A:E,4,FALSE)</f>
        <v>0.0</v>
      </c>
      <c r="F434" t="n">
        <f>VLOOKUP(data[[#This Row],[Course ID]],courses!A:E,5,FALSE)</f>
        <v>0.0</v>
      </c>
      <c r="G434" t="inlineStr">
        <is>
          <t>2048970</t>
        </is>
      </c>
      <c r="H434" t="inlineStr">
        <is>
          <t>EngageAlternativeFormat</t>
        </is>
      </c>
      <c r="I434" t="n">
        <v>1.0</v>
      </c>
      <c r="J434" t="n">
        <v>0.0</v>
      </c>
      <c r="K434" t="n">
        <v>0.0</v>
      </c>
      <c r="L434" t="n">
        <v>0.0</v>
      </c>
      <c r="M434" t="n">
        <v>1.61063399E9</v>
      </c>
      <c r="N434" t="inlineStr">
        <is>
          <t>6859</t>
        </is>
      </c>
      <c r="O434" t="inlineStr">
        <is>
          <t>pdf</t>
        </is>
      </c>
      <c r="P434" t="inlineStr">
        <is>
          <t/>
        </is>
      </c>
      <c r="Q434" t="inlineStr">
        <is>
          <t/>
        </is>
      </c>
      <c r="R434" t="inlineStr">
        <is>
          <t/>
        </is>
      </c>
      <c r="S434" t="inlineStr">
        <is>
          <t/>
        </is>
      </c>
      <c r="T434" t="n">
        <v>44207.0</v>
      </c>
      <c r="U434" t="n">
        <v>1.0</v>
      </c>
      <c r="V434" t="n">
        <v>0.0</v>
      </c>
    </row>
    <row r="435">
      <c r="A435" t="n">
        <v>1.322444912E9</v>
      </c>
      <c r="B435" t="inlineStr">
        <is>
          <t>26267</t>
        </is>
      </c>
      <c r="C435" t="n">
        <f>VLOOKUP(data[[#This Row],[Course ID]],courses!A:E,2,FALSE)</f>
        <v>0.0</v>
      </c>
      <c r="D435" t="n">
        <f>VLOOKUP(data[[#This Row],[Course ID]],courses!A:E,3,FALSE)</f>
        <v>0.0</v>
      </c>
      <c r="E435" t="n">
        <f>VLOOKUP(data[[#This Row],[Course ID]],courses!A:E,4,FALSE)</f>
        <v>0.0</v>
      </c>
      <c r="F435" t="n">
        <f>VLOOKUP(data[[#This Row],[Course ID]],courses!A:E,5,FALSE)</f>
        <v>0.0</v>
      </c>
      <c r="G435" t="inlineStr">
        <is>
          <t>4269060</t>
        </is>
      </c>
      <c r="H435" t="inlineStr">
        <is>
          <t>EngageAlternativeFormat</t>
        </is>
      </c>
      <c r="I435" t="n">
        <v>1.0</v>
      </c>
      <c r="J435" t="n">
        <v>0.0</v>
      </c>
      <c r="K435" t="n">
        <v>0.0</v>
      </c>
      <c r="L435" t="n">
        <v>0.0</v>
      </c>
      <c r="M435" t="n">
        <v>1.610647885E9</v>
      </c>
      <c r="N435" t="inlineStr">
        <is>
          <t>6859</t>
        </is>
      </c>
      <c r="O435" t="inlineStr">
        <is>
          <t>pdf</t>
        </is>
      </c>
      <c r="P435" t="inlineStr">
        <is>
          <t/>
        </is>
      </c>
      <c r="Q435" t="inlineStr">
        <is>
          <t/>
        </is>
      </c>
      <c r="R435" t="inlineStr">
        <is>
          <t/>
        </is>
      </c>
      <c r="S435" t="inlineStr">
        <is>
          <t/>
        </is>
      </c>
      <c r="T435" t="n">
        <v>44207.0</v>
      </c>
      <c r="U435" t="n">
        <v>1.0</v>
      </c>
      <c r="V435" t="n">
        <v>0.0</v>
      </c>
    </row>
    <row r="436">
      <c r="A436" t="n">
        <v>-1.853722048E9</v>
      </c>
      <c r="B436" t="inlineStr">
        <is>
          <t>26267</t>
        </is>
      </c>
      <c r="C436" t="n">
        <f>VLOOKUP(data[[#This Row],[Course ID]],courses!A:E,2,FALSE)</f>
        <v>0.0</v>
      </c>
      <c r="D436" t="n">
        <f>VLOOKUP(data[[#This Row],[Course ID]],courses!A:E,3,FALSE)</f>
        <v>0.0</v>
      </c>
      <c r="E436" t="n">
        <f>VLOOKUP(data[[#This Row],[Course ID]],courses!A:E,4,FALSE)</f>
        <v>0.0</v>
      </c>
      <c r="F436" t="n">
        <f>VLOOKUP(data[[#This Row],[Course ID]],courses!A:E,5,FALSE)</f>
        <v>0.0</v>
      </c>
      <c r="G436" t="inlineStr">
        <is>
          <t>4269060</t>
        </is>
      </c>
      <c r="H436" t="inlineStr">
        <is>
          <t>EngageAlternativeFormat</t>
        </is>
      </c>
      <c r="I436" t="n">
        <v>1.0</v>
      </c>
      <c r="J436" t="n">
        <v>0.0</v>
      </c>
      <c r="K436" t="n">
        <v>0.0</v>
      </c>
      <c r="L436" t="n">
        <v>0.0</v>
      </c>
      <c r="M436" t="n">
        <v>1.610647891E9</v>
      </c>
      <c r="N436" t="inlineStr">
        <is>
          <t>6859</t>
        </is>
      </c>
      <c r="O436" t="inlineStr">
        <is>
          <t>pdf</t>
        </is>
      </c>
      <c r="P436" t="inlineStr">
        <is>
          <t/>
        </is>
      </c>
      <c r="Q436" t="inlineStr">
        <is>
          <t/>
        </is>
      </c>
      <c r="R436" t="inlineStr">
        <is>
          <t/>
        </is>
      </c>
      <c r="S436" t="inlineStr">
        <is>
          <t/>
        </is>
      </c>
      <c r="T436" t="n">
        <v>44207.0</v>
      </c>
      <c r="U436" t="n">
        <v>1.0</v>
      </c>
      <c r="V436" t="n">
        <v>0.0</v>
      </c>
    </row>
    <row r="437">
      <c r="A437" t="n">
        <v>2.94549689E8</v>
      </c>
      <c r="B437" t="inlineStr">
        <is>
          <t>26267</t>
        </is>
      </c>
      <c r="C437" t="n">
        <f>VLOOKUP(data[[#This Row],[Course ID]],courses!A:E,2,FALSE)</f>
        <v>0.0</v>
      </c>
      <c r="D437" t="n">
        <f>VLOOKUP(data[[#This Row],[Course ID]],courses!A:E,3,FALSE)</f>
        <v>0.0</v>
      </c>
      <c r="E437" t="n">
        <f>VLOOKUP(data[[#This Row],[Course ID]],courses!A:E,4,FALSE)</f>
        <v>0.0</v>
      </c>
      <c r="F437" t="n">
        <f>VLOOKUP(data[[#This Row],[Course ID]],courses!A:E,5,FALSE)</f>
        <v>0.0</v>
      </c>
      <c r="G437" t="inlineStr">
        <is>
          <t>4269060</t>
        </is>
      </c>
      <c r="H437" t="inlineStr">
        <is>
          <t>BeginDownloadAlternativeFormats</t>
        </is>
      </c>
      <c r="I437" t="n">
        <v>0.0</v>
      </c>
      <c r="J437" t="n">
        <v>1.0</v>
      </c>
      <c r="K437" t="n">
        <v>0.0</v>
      </c>
      <c r="L437" t="n">
        <v>0.0</v>
      </c>
      <c r="M437" t="n">
        <v>1.610647897E9</v>
      </c>
      <c r="N437" t="inlineStr">
        <is>
          <t>6859</t>
        </is>
      </c>
      <c r="O437" t="inlineStr">
        <is>
          <t>pdf</t>
        </is>
      </c>
      <c r="P437" t="inlineStr">
        <is>
          <t>Html</t>
        </is>
      </c>
      <c r="Q437" t="inlineStr">
        <is>
          <t/>
        </is>
      </c>
      <c r="R437" t="inlineStr">
        <is>
          <t/>
        </is>
      </c>
      <c r="S437" t="inlineStr">
        <is>
          <t/>
        </is>
      </c>
      <c r="T437" t="n">
        <v>44207.0</v>
      </c>
      <c r="U437" t="n">
        <v>1.0</v>
      </c>
      <c r="V437" t="n">
        <v>0.0</v>
      </c>
    </row>
    <row r="438">
      <c r="A438" t="n">
        <v>4.62274753E8</v>
      </c>
      <c r="B438" t="inlineStr">
        <is>
          <t>26267</t>
        </is>
      </c>
      <c r="C438" t="n">
        <f>VLOOKUP(data[[#This Row],[Course ID]],courses!A:E,2,FALSE)</f>
        <v>0.0</v>
      </c>
      <c r="D438" t="n">
        <f>VLOOKUP(data[[#This Row],[Course ID]],courses!A:E,3,FALSE)</f>
        <v>0.0</v>
      </c>
      <c r="E438" t="n">
        <f>VLOOKUP(data[[#This Row],[Course ID]],courses!A:E,4,FALSE)</f>
        <v>0.0</v>
      </c>
      <c r="F438" t="n">
        <f>VLOOKUP(data[[#This Row],[Course ID]],courses!A:E,5,FALSE)</f>
        <v>0.0</v>
      </c>
      <c r="G438" t="inlineStr">
        <is>
          <t>1817700</t>
        </is>
      </c>
      <c r="H438" t="inlineStr">
        <is>
          <t>EngageAlternativeFormat</t>
        </is>
      </c>
      <c r="I438" t="n">
        <v>1.0</v>
      </c>
      <c r="J438" t="n">
        <v>0.0</v>
      </c>
      <c r="K438" t="n">
        <v>0.0</v>
      </c>
      <c r="L438" t="n">
        <v>0.0</v>
      </c>
      <c r="M438" t="n">
        <v>1.610655126E9</v>
      </c>
      <c r="N438" t="inlineStr">
        <is>
          <t>6859</t>
        </is>
      </c>
      <c r="O438" t="inlineStr">
        <is>
          <t>pdf</t>
        </is>
      </c>
      <c r="P438" t="inlineStr">
        <is>
          <t/>
        </is>
      </c>
      <c r="Q438" t="inlineStr">
        <is>
          <t/>
        </is>
      </c>
      <c r="R438" t="inlineStr">
        <is>
          <t/>
        </is>
      </c>
      <c r="S438" t="inlineStr">
        <is>
          <t/>
        </is>
      </c>
      <c r="T438" t="n">
        <v>44207.0</v>
      </c>
      <c r="U438" t="n">
        <v>1.0</v>
      </c>
      <c r="V438" t="n">
        <v>0.0</v>
      </c>
    </row>
    <row r="439">
      <c r="A439" t="n">
        <v>-1.436068324E9</v>
      </c>
      <c r="B439" t="inlineStr">
        <is>
          <t>31513</t>
        </is>
      </c>
      <c r="C439" t="n">
        <f>VLOOKUP(data[[#This Row],[Course ID]],courses!A:E,2,FALSE)</f>
        <v>0.0</v>
      </c>
      <c r="D439" t="n">
        <f>VLOOKUP(data[[#This Row],[Course ID]],courses!A:E,3,FALSE)</f>
        <v>0.0</v>
      </c>
      <c r="E439" t="n">
        <f>VLOOKUP(data[[#This Row],[Course ID]],courses!A:E,4,FALSE)</f>
        <v>0.0</v>
      </c>
      <c r="F439" t="n">
        <f>VLOOKUP(data[[#This Row],[Course ID]],courses!A:E,5,FALSE)</f>
        <v>0.0</v>
      </c>
      <c r="G439" t="inlineStr">
        <is>
          <t>4267636</t>
        </is>
      </c>
      <c r="H439" t="inlineStr">
        <is>
          <t>EngageAlternativeFormat</t>
        </is>
      </c>
      <c r="I439" t="n">
        <v>1.0</v>
      </c>
      <c r="J439" t="n">
        <v>0.0</v>
      </c>
      <c r="K439" t="n">
        <v>0.0</v>
      </c>
      <c r="L439" t="n">
        <v>0.0</v>
      </c>
      <c r="M439" t="n">
        <v>1.610689707E9</v>
      </c>
      <c r="N439" t="inlineStr">
        <is>
          <t>6859</t>
        </is>
      </c>
      <c r="O439" t="inlineStr">
        <is>
          <t>pdf</t>
        </is>
      </c>
      <c r="P439" t="inlineStr">
        <is>
          <t/>
        </is>
      </c>
      <c r="Q439" t="inlineStr">
        <is>
          <t/>
        </is>
      </c>
      <c r="R439" t="inlineStr">
        <is>
          <t/>
        </is>
      </c>
      <c r="S439" t="inlineStr">
        <is>
          <t/>
        </is>
      </c>
      <c r="T439" t="n">
        <v>44207.0</v>
      </c>
      <c r="U439" t="n">
        <v>1.0</v>
      </c>
      <c r="V439" t="n">
        <v>0.0</v>
      </c>
    </row>
    <row r="440">
      <c r="A440" t="n">
        <v>4.89857726E8</v>
      </c>
      <c r="B440" t="inlineStr">
        <is>
          <t>31513</t>
        </is>
      </c>
      <c r="C440" t="n">
        <f>VLOOKUP(data[[#This Row],[Course ID]],courses!A:E,2,FALSE)</f>
        <v>0.0</v>
      </c>
      <c r="D440" t="n">
        <f>VLOOKUP(data[[#This Row],[Course ID]],courses!A:E,3,FALSE)</f>
        <v>0.0</v>
      </c>
      <c r="E440" t="n">
        <f>VLOOKUP(data[[#This Row],[Course ID]],courses!A:E,4,FALSE)</f>
        <v>0.0</v>
      </c>
      <c r="F440" t="n">
        <f>VLOOKUP(data[[#This Row],[Course ID]],courses!A:E,5,FALSE)</f>
        <v>0.0</v>
      </c>
      <c r="G440" t="inlineStr">
        <is>
          <t>4267636</t>
        </is>
      </c>
      <c r="H440" t="inlineStr">
        <is>
          <t>BeginDownloadAlternativeFormats</t>
        </is>
      </c>
      <c r="I440" t="n">
        <v>0.0</v>
      </c>
      <c r="J440" t="n">
        <v>1.0</v>
      </c>
      <c r="K440" t="n">
        <v>0.0</v>
      </c>
      <c r="L440" t="n">
        <v>0.0</v>
      </c>
      <c r="M440" t="n">
        <v>1.610689714E9</v>
      </c>
      <c r="N440" t="inlineStr">
        <is>
          <t>6859</t>
        </is>
      </c>
      <c r="O440" t="inlineStr">
        <is>
          <t>pdf</t>
        </is>
      </c>
      <c r="P440" t="inlineStr">
        <is>
          <t>Html</t>
        </is>
      </c>
      <c r="Q440" t="inlineStr">
        <is>
          <t/>
        </is>
      </c>
      <c r="R440" t="inlineStr">
        <is>
          <t/>
        </is>
      </c>
      <c r="S440" t="inlineStr">
        <is>
          <t/>
        </is>
      </c>
      <c r="T440" t="n">
        <v>44207.0</v>
      </c>
      <c r="U440" t="n">
        <v>1.0</v>
      </c>
      <c r="V440" t="n">
        <v>0.0</v>
      </c>
    </row>
    <row r="441">
      <c r="A441" t="n">
        <v>-2.83490445E8</v>
      </c>
      <c r="B441" t="inlineStr">
        <is>
          <t>64</t>
        </is>
      </c>
      <c r="C441" t="n">
        <f>VLOOKUP(data[[#This Row],[Course ID]],courses!A:E,2,FALSE)</f>
        <v>0.0</v>
      </c>
      <c r="D441" t="n">
        <f>VLOOKUP(data[[#This Row],[Course ID]],courses!A:E,3,FALSE)</f>
        <v>0.0</v>
      </c>
      <c r="E441" t="n">
        <f>VLOOKUP(data[[#This Row],[Course ID]],courses!A:E,4,FALSE)</f>
        <v>0.0</v>
      </c>
      <c r="F441" t="n">
        <f>VLOOKUP(data[[#This Row],[Course ID]],courses!A:E,5,FALSE)</f>
        <v>0.0</v>
      </c>
      <c r="G441" t="inlineStr">
        <is>
          <t>2121045</t>
        </is>
      </c>
      <c r="H441" t="inlineStr">
        <is>
          <t>EngageAlternativeFormat</t>
        </is>
      </c>
      <c r="I441" t="n">
        <v>1.0</v>
      </c>
      <c r="J441" t="n">
        <v>0.0</v>
      </c>
      <c r="K441" t="n">
        <v>0.0</v>
      </c>
      <c r="L441" t="n">
        <v>0.0</v>
      </c>
      <c r="M441" t="n">
        <v>1.610697847E9</v>
      </c>
      <c r="N441" t="inlineStr">
        <is>
          <t>6859</t>
        </is>
      </c>
      <c r="O441" t="inlineStr">
        <is>
          <t>pdf</t>
        </is>
      </c>
      <c r="P441" t="inlineStr">
        <is>
          <t/>
        </is>
      </c>
      <c r="Q441" t="inlineStr">
        <is>
          <t/>
        </is>
      </c>
      <c r="R441" t="inlineStr">
        <is>
          <t/>
        </is>
      </c>
      <c r="S441" t="inlineStr">
        <is>
          <t/>
        </is>
      </c>
      <c r="T441" t="n">
        <v>44207.0</v>
      </c>
      <c r="U441" t="n">
        <v>1.0</v>
      </c>
      <c r="V441" t="n">
        <v>0.0</v>
      </c>
    </row>
    <row r="442">
      <c r="A442" t="n">
        <v>7.88154981E8</v>
      </c>
      <c r="B442" t="inlineStr">
        <is>
          <t>60</t>
        </is>
      </c>
      <c r="C442" t="n">
        <f>VLOOKUP(data[[#This Row],[Course ID]],courses!A:E,2,FALSE)</f>
        <v>0.0</v>
      </c>
      <c r="D442" t="n">
        <f>VLOOKUP(data[[#This Row],[Course ID]],courses!A:E,3,FALSE)</f>
        <v>0.0</v>
      </c>
      <c r="E442" t="n">
        <f>VLOOKUP(data[[#This Row],[Course ID]],courses!A:E,4,FALSE)</f>
        <v>0.0</v>
      </c>
      <c r="F442" t="n">
        <f>VLOOKUP(data[[#This Row],[Course ID]],courses!A:E,5,FALSE)</f>
        <v>0.0</v>
      </c>
      <c r="G442" t="inlineStr">
        <is>
          <t>4154115</t>
        </is>
      </c>
      <c r="H442" t="inlineStr">
        <is>
          <t>EngageAlternativeFormat</t>
        </is>
      </c>
      <c r="I442" t="n">
        <v>1.0</v>
      </c>
      <c r="J442" t="n">
        <v>0.0</v>
      </c>
      <c r="K442" t="n">
        <v>0.0</v>
      </c>
      <c r="L442" t="n">
        <v>0.0</v>
      </c>
      <c r="M442" t="n">
        <v>1.610713191E9</v>
      </c>
      <c r="N442" t="inlineStr">
        <is>
          <t>6859</t>
        </is>
      </c>
      <c r="O442" t="inlineStr">
        <is>
          <t>pdf</t>
        </is>
      </c>
      <c r="P442" t="inlineStr">
        <is>
          <t/>
        </is>
      </c>
      <c r="Q442" t="inlineStr">
        <is>
          <t/>
        </is>
      </c>
      <c r="R442" t="inlineStr">
        <is>
          <t/>
        </is>
      </c>
      <c r="S442" t="inlineStr">
        <is>
          <t/>
        </is>
      </c>
      <c r="T442" t="n">
        <v>44207.0</v>
      </c>
      <c r="U442" t="n">
        <v>1.0</v>
      </c>
      <c r="V442" t="n">
        <v>0.0</v>
      </c>
    </row>
    <row r="443">
      <c r="A443" t="n">
        <v>-1.967536794E9</v>
      </c>
      <c r="B443" t="inlineStr">
        <is>
          <t>64</t>
        </is>
      </c>
      <c r="C443" t="n">
        <f>VLOOKUP(data[[#This Row],[Course ID]],courses!A:E,2,FALSE)</f>
        <v>0.0</v>
      </c>
      <c r="D443" t="n">
        <f>VLOOKUP(data[[#This Row],[Course ID]],courses!A:E,3,FALSE)</f>
        <v>0.0</v>
      </c>
      <c r="E443" t="n">
        <f>VLOOKUP(data[[#This Row],[Course ID]],courses!A:E,4,FALSE)</f>
        <v>0.0</v>
      </c>
      <c r="F443" t="n">
        <f>VLOOKUP(data[[#This Row],[Course ID]],courses!A:E,5,FALSE)</f>
        <v>0.0</v>
      </c>
      <c r="G443" t="inlineStr">
        <is>
          <t>4271646</t>
        </is>
      </c>
      <c r="H443" t="inlineStr">
        <is>
          <t>EngageAlternativeFormat</t>
        </is>
      </c>
      <c r="I443" t="n">
        <v>1.0</v>
      </c>
      <c r="J443" t="n">
        <v>0.0</v>
      </c>
      <c r="K443" t="n">
        <v>0.0</v>
      </c>
      <c r="L443" t="n">
        <v>0.0</v>
      </c>
      <c r="M443" t="n">
        <v>1.610725145E9</v>
      </c>
      <c r="N443" t="inlineStr">
        <is>
          <t>6859</t>
        </is>
      </c>
      <c r="O443" t="inlineStr">
        <is>
          <t>pdf</t>
        </is>
      </c>
      <c r="P443" t="inlineStr">
        <is>
          <t/>
        </is>
      </c>
      <c r="Q443" t="inlineStr">
        <is>
          <t/>
        </is>
      </c>
      <c r="R443" t="inlineStr">
        <is>
          <t/>
        </is>
      </c>
      <c r="S443" t="inlineStr">
        <is>
          <t/>
        </is>
      </c>
      <c r="T443" t="n">
        <v>44207.0</v>
      </c>
      <c r="U443" t="n">
        <v>1.0</v>
      </c>
      <c r="V443" t="n">
        <v>0.0</v>
      </c>
    </row>
    <row r="444">
      <c r="A444" t="n">
        <v>-7.48469378E8</v>
      </c>
      <c r="B444" t="inlineStr">
        <is>
          <t>64</t>
        </is>
      </c>
      <c r="C444" t="n">
        <f>VLOOKUP(data[[#This Row],[Course ID]],courses!A:E,2,FALSE)</f>
        <v>0.0</v>
      </c>
      <c r="D444" t="n">
        <f>VLOOKUP(data[[#This Row],[Course ID]],courses!A:E,3,FALSE)</f>
        <v>0.0</v>
      </c>
      <c r="E444" t="n">
        <f>VLOOKUP(data[[#This Row],[Course ID]],courses!A:E,4,FALSE)</f>
        <v>0.0</v>
      </c>
      <c r="F444" t="n">
        <f>VLOOKUP(data[[#This Row],[Course ID]],courses!A:E,5,FALSE)</f>
        <v>0.0</v>
      </c>
      <c r="G444" t="inlineStr">
        <is>
          <t>4271646</t>
        </is>
      </c>
      <c r="H444" t="inlineStr">
        <is>
          <t>BeginDownloadAlternativeFormats</t>
        </is>
      </c>
      <c r="I444" t="n">
        <v>0.0</v>
      </c>
      <c r="J444" t="n">
        <v>1.0</v>
      </c>
      <c r="K444" t="n">
        <v>0.0</v>
      </c>
      <c r="L444" t="n">
        <v>0.0</v>
      </c>
      <c r="M444" t="n">
        <v>1.610725151E9</v>
      </c>
      <c r="N444" t="inlineStr">
        <is>
          <t>6859</t>
        </is>
      </c>
      <c r="O444" t="inlineStr">
        <is>
          <t>pdf</t>
        </is>
      </c>
      <c r="P444" t="inlineStr">
        <is>
          <t>Html</t>
        </is>
      </c>
      <c r="Q444" t="inlineStr">
        <is>
          <t/>
        </is>
      </c>
      <c r="R444" t="inlineStr">
        <is>
          <t/>
        </is>
      </c>
      <c r="S444" t="inlineStr">
        <is>
          <t/>
        </is>
      </c>
      <c r="T444" t="n">
        <v>44207.0</v>
      </c>
      <c r="U444" t="n">
        <v>1.0</v>
      </c>
      <c r="V444" t="n">
        <v>0.0</v>
      </c>
    </row>
    <row r="445">
      <c r="A445" t="n">
        <v>1.750507423E9</v>
      </c>
      <c r="B445" t="inlineStr">
        <is>
          <t>9</t>
        </is>
      </c>
      <c r="C445" t="n">
        <f>VLOOKUP(data[[#This Row],[Course ID]],courses!A:E,2,FALSE)</f>
        <v>0.0</v>
      </c>
      <c r="D445" t="n">
        <f>VLOOKUP(data[[#This Row],[Course ID]],courses!A:E,3,FALSE)</f>
        <v>0.0</v>
      </c>
      <c r="E445" t="n">
        <f>VLOOKUP(data[[#This Row],[Course ID]],courses!A:E,4,FALSE)</f>
        <v>0.0</v>
      </c>
      <c r="F445" t="n">
        <f>VLOOKUP(data[[#This Row],[Course ID]],courses!A:E,5,FALSE)</f>
        <v>0.0</v>
      </c>
      <c r="G445" t="inlineStr">
        <is>
          <t>2274625</t>
        </is>
      </c>
      <c r="H445" t="inlineStr">
        <is>
          <t>EngageAlternativeFormat</t>
        </is>
      </c>
      <c r="I445" t="n">
        <v>1.0</v>
      </c>
      <c r="J445" t="n">
        <v>0.0</v>
      </c>
      <c r="K445" t="n">
        <v>0.0</v>
      </c>
      <c r="L445" t="n">
        <v>0.0</v>
      </c>
      <c r="M445" t="n">
        <v>1.610732999E9</v>
      </c>
      <c r="N445" t="inlineStr">
        <is>
          <t>6859</t>
        </is>
      </c>
      <c r="O445" t="inlineStr">
        <is>
          <t>pdf</t>
        </is>
      </c>
      <c r="P445" t="inlineStr">
        <is>
          <t/>
        </is>
      </c>
      <c r="Q445" t="inlineStr">
        <is>
          <t/>
        </is>
      </c>
      <c r="R445" t="inlineStr">
        <is>
          <t/>
        </is>
      </c>
      <c r="S445" t="inlineStr">
        <is>
          <t/>
        </is>
      </c>
      <c r="T445" t="n">
        <v>44207.0</v>
      </c>
      <c r="U445" t="n">
        <v>1.0</v>
      </c>
      <c r="V445" t="n">
        <v>0.0</v>
      </c>
    </row>
    <row r="446">
      <c r="A446" t="n">
        <v>1.309572308E9</v>
      </c>
      <c r="B446" t="inlineStr">
        <is>
          <t>9</t>
        </is>
      </c>
      <c r="C446" t="n">
        <f>VLOOKUP(data[[#This Row],[Course ID]],courses!A:E,2,FALSE)</f>
        <v>0.0</v>
      </c>
      <c r="D446" t="n">
        <f>VLOOKUP(data[[#This Row],[Course ID]],courses!A:E,3,FALSE)</f>
        <v>0.0</v>
      </c>
      <c r="E446" t="n">
        <f>VLOOKUP(data[[#This Row],[Course ID]],courses!A:E,4,FALSE)</f>
        <v>0.0</v>
      </c>
      <c r="F446" t="n">
        <f>VLOOKUP(data[[#This Row],[Course ID]],courses!A:E,5,FALSE)</f>
        <v>0.0</v>
      </c>
      <c r="G446" t="inlineStr">
        <is>
          <t>2274625</t>
        </is>
      </c>
      <c r="H446" t="inlineStr">
        <is>
          <t>BeginDownloadAlternativeFormats</t>
        </is>
      </c>
      <c r="I446" t="n">
        <v>0.0</v>
      </c>
      <c r="J446" t="n">
        <v>1.0</v>
      </c>
      <c r="K446" t="n">
        <v>0.0</v>
      </c>
      <c r="L446" t="n">
        <v>0.0</v>
      </c>
      <c r="M446" t="n">
        <v>1.610733017E9</v>
      </c>
      <c r="N446" t="inlineStr">
        <is>
          <t>6859</t>
        </is>
      </c>
      <c r="O446" t="inlineStr">
        <is>
          <t>pdf</t>
        </is>
      </c>
      <c r="P446" t="inlineStr">
        <is>
          <t>Html</t>
        </is>
      </c>
      <c r="Q446" t="inlineStr">
        <is>
          <t/>
        </is>
      </c>
      <c r="R446" t="inlineStr">
        <is>
          <t/>
        </is>
      </c>
      <c r="S446" t="inlineStr">
        <is>
          <t/>
        </is>
      </c>
      <c r="T446" t="n">
        <v>44207.0</v>
      </c>
      <c r="U446" t="n">
        <v>1.0</v>
      </c>
      <c r="V446" t="n">
        <v>0.0</v>
      </c>
    </row>
    <row r="447">
      <c r="A447" t="n">
        <v>2.19709048E8</v>
      </c>
      <c r="B447" t="inlineStr">
        <is>
          <t>26267</t>
        </is>
      </c>
      <c r="C447" t="n">
        <f>VLOOKUP(data[[#This Row],[Course ID]],courses!A:E,2,FALSE)</f>
        <v>0.0</v>
      </c>
      <c r="D447" t="n">
        <f>VLOOKUP(data[[#This Row],[Course ID]],courses!A:E,3,FALSE)</f>
        <v>0.0</v>
      </c>
      <c r="E447" t="n">
        <f>VLOOKUP(data[[#This Row],[Course ID]],courses!A:E,4,FALSE)</f>
        <v>0.0</v>
      </c>
      <c r="F447" t="n">
        <f>VLOOKUP(data[[#This Row],[Course ID]],courses!A:E,5,FALSE)</f>
        <v>0.0</v>
      </c>
      <c r="G447" t="inlineStr">
        <is>
          <t>4261080</t>
        </is>
      </c>
      <c r="H447" t="inlineStr">
        <is>
          <t>EngageAlternativeFormat</t>
        </is>
      </c>
      <c r="I447" t="n">
        <v>1.0</v>
      </c>
      <c r="J447" t="n">
        <v>0.0</v>
      </c>
      <c r="K447" t="n">
        <v>0.0</v>
      </c>
      <c r="L447" t="n">
        <v>0.0</v>
      </c>
      <c r="M447" t="n">
        <v>1.610735653E9</v>
      </c>
      <c r="N447" t="inlineStr">
        <is>
          <t>6859</t>
        </is>
      </c>
      <c r="O447" t="inlineStr">
        <is>
          <t>pdf</t>
        </is>
      </c>
      <c r="P447" t="inlineStr">
        <is>
          <t/>
        </is>
      </c>
      <c r="Q447" t="inlineStr">
        <is>
          <t/>
        </is>
      </c>
      <c r="R447" t="inlineStr">
        <is>
          <t/>
        </is>
      </c>
      <c r="S447" t="inlineStr">
        <is>
          <t/>
        </is>
      </c>
      <c r="T447" t="n">
        <v>44207.0</v>
      </c>
      <c r="U447" t="n">
        <v>1.0</v>
      </c>
      <c r="V447" t="n">
        <v>0.0</v>
      </c>
    </row>
    <row r="448">
      <c r="A448" t="n">
        <v>7.61742914E8</v>
      </c>
      <c r="B448" t="inlineStr">
        <is>
          <t>26267</t>
        </is>
      </c>
      <c r="C448" t="n">
        <f>VLOOKUP(data[[#This Row],[Course ID]],courses!A:E,2,FALSE)</f>
        <v>0.0</v>
      </c>
      <c r="D448" t="n">
        <f>VLOOKUP(data[[#This Row],[Course ID]],courses!A:E,3,FALSE)</f>
        <v>0.0</v>
      </c>
      <c r="E448" t="n">
        <f>VLOOKUP(data[[#This Row],[Course ID]],courses!A:E,4,FALSE)</f>
        <v>0.0</v>
      </c>
      <c r="F448" t="n">
        <f>VLOOKUP(data[[#This Row],[Course ID]],courses!A:E,5,FALSE)</f>
        <v>0.0</v>
      </c>
      <c r="G448" t="inlineStr">
        <is>
          <t>4261080</t>
        </is>
      </c>
      <c r="H448" t="inlineStr">
        <is>
          <t>BeginDownloadAlternativeFormats</t>
        </is>
      </c>
      <c r="I448" t="n">
        <v>0.0</v>
      </c>
      <c r="J448" t="n">
        <v>1.0</v>
      </c>
      <c r="K448" t="n">
        <v>0.0</v>
      </c>
      <c r="L448" t="n">
        <v>0.0</v>
      </c>
      <c r="M448" t="n">
        <v>1.61073566E9</v>
      </c>
      <c r="N448" t="inlineStr">
        <is>
          <t>6859</t>
        </is>
      </c>
      <c r="O448" t="inlineStr">
        <is>
          <t>pdf</t>
        </is>
      </c>
      <c r="P448" t="inlineStr">
        <is>
          <t>Html</t>
        </is>
      </c>
      <c r="Q448" t="inlineStr">
        <is>
          <t/>
        </is>
      </c>
      <c r="R448" t="inlineStr">
        <is>
          <t/>
        </is>
      </c>
      <c r="S448" t="inlineStr">
        <is>
          <t/>
        </is>
      </c>
      <c r="T448" t="n">
        <v>44207.0</v>
      </c>
      <c r="U448" t="n">
        <v>1.0</v>
      </c>
      <c r="V448" t="n">
        <v>0.0</v>
      </c>
    </row>
    <row r="449">
      <c r="A449" t="n">
        <v>-8.00802193E8</v>
      </c>
      <c r="B449" t="inlineStr">
        <is>
          <t>26267</t>
        </is>
      </c>
      <c r="C449" t="n">
        <f>VLOOKUP(data[[#This Row],[Course ID]],courses!A:E,2,FALSE)</f>
        <v>0.0</v>
      </c>
      <c r="D449" t="n">
        <f>VLOOKUP(data[[#This Row],[Course ID]],courses!A:E,3,FALSE)</f>
        <v>0.0</v>
      </c>
      <c r="E449" t="n">
        <f>VLOOKUP(data[[#This Row],[Course ID]],courses!A:E,4,FALSE)</f>
        <v>0.0</v>
      </c>
      <c r="F449" t="n">
        <f>VLOOKUP(data[[#This Row],[Course ID]],courses!A:E,5,FALSE)</f>
        <v>0.0</v>
      </c>
      <c r="G449" t="inlineStr">
        <is>
          <t>4269060</t>
        </is>
      </c>
      <c r="H449" t="inlineStr">
        <is>
          <t>EngageAlternativeFormat</t>
        </is>
      </c>
      <c r="I449" t="n">
        <v>1.0</v>
      </c>
      <c r="J449" t="n">
        <v>0.0</v>
      </c>
      <c r="K449" t="n">
        <v>0.0</v>
      </c>
      <c r="L449" t="n">
        <v>0.0</v>
      </c>
      <c r="M449" t="n">
        <v>1.610736445E9</v>
      </c>
      <c r="N449" t="inlineStr">
        <is>
          <t>6859</t>
        </is>
      </c>
      <c r="O449" t="inlineStr">
        <is>
          <t>pdf</t>
        </is>
      </c>
      <c r="P449" t="inlineStr">
        <is>
          <t/>
        </is>
      </c>
      <c r="Q449" t="inlineStr">
        <is>
          <t/>
        </is>
      </c>
      <c r="R449" t="inlineStr">
        <is>
          <t/>
        </is>
      </c>
      <c r="S449" t="inlineStr">
        <is>
          <t/>
        </is>
      </c>
      <c r="T449" t="n">
        <v>44207.0</v>
      </c>
      <c r="U449" t="n">
        <v>1.0</v>
      </c>
      <c r="V449" t="n">
        <v>0.0</v>
      </c>
    </row>
    <row r="450">
      <c r="A450" t="n">
        <v>-2.80012087E8</v>
      </c>
      <c r="B450" t="inlineStr">
        <is>
          <t>26267</t>
        </is>
      </c>
      <c r="C450" t="n">
        <f>VLOOKUP(data[[#This Row],[Course ID]],courses!A:E,2,FALSE)</f>
        <v>0.0</v>
      </c>
      <c r="D450" t="n">
        <f>VLOOKUP(data[[#This Row],[Course ID]],courses!A:E,3,FALSE)</f>
        <v>0.0</v>
      </c>
      <c r="E450" t="n">
        <f>VLOOKUP(data[[#This Row],[Course ID]],courses!A:E,4,FALSE)</f>
        <v>0.0</v>
      </c>
      <c r="F450" t="n">
        <f>VLOOKUP(data[[#This Row],[Course ID]],courses!A:E,5,FALSE)</f>
        <v>0.0</v>
      </c>
      <c r="G450" t="inlineStr">
        <is>
          <t>4269060</t>
        </is>
      </c>
      <c r="H450" t="inlineStr">
        <is>
          <t>BeginDownloadAlternativeFormats</t>
        </is>
      </c>
      <c r="I450" t="n">
        <v>0.0</v>
      </c>
      <c r="J450" t="n">
        <v>1.0</v>
      </c>
      <c r="K450" t="n">
        <v>0.0</v>
      </c>
      <c r="L450" t="n">
        <v>0.0</v>
      </c>
      <c r="M450" t="n">
        <v>1.61073645E9</v>
      </c>
      <c r="N450" t="inlineStr">
        <is>
          <t>6859</t>
        </is>
      </c>
      <c r="O450" t="inlineStr">
        <is>
          <t>pdf</t>
        </is>
      </c>
      <c r="P450" t="inlineStr">
        <is>
          <t>Html</t>
        </is>
      </c>
      <c r="Q450" t="inlineStr">
        <is>
          <t/>
        </is>
      </c>
      <c r="R450" t="inlineStr">
        <is>
          <t/>
        </is>
      </c>
      <c r="S450" t="inlineStr">
        <is>
          <t/>
        </is>
      </c>
      <c r="T450" t="n">
        <v>44207.0</v>
      </c>
      <c r="U450" t="n">
        <v>1.0</v>
      </c>
      <c r="V450" t="n">
        <v>0.0</v>
      </c>
    </row>
    <row r="451">
      <c r="A451" t="n">
        <v>-7.91167074E8</v>
      </c>
      <c r="B451" t="inlineStr">
        <is>
          <t>60</t>
        </is>
      </c>
      <c r="C451" t="n">
        <f>VLOOKUP(data[[#This Row],[Course ID]],courses!A:E,2,FALSE)</f>
        <v>0.0</v>
      </c>
      <c r="D451" t="n">
        <f>VLOOKUP(data[[#This Row],[Course ID]],courses!A:E,3,FALSE)</f>
        <v>0.0</v>
      </c>
      <c r="E451" t="n">
        <f>VLOOKUP(data[[#This Row],[Course ID]],courses!A:E,4,FALSE)</f>
        <v>0.0</v>
      </c>
      <c r="F451" t="n">
        <f>VLOOKUP(data[[#This Row],[Course ID]],courses!A:E,5,FALSE)</f>
        <v>0.0</v>
      </c>
      <c r="G451" t="inlineStr">
        <is>
          <t>4154116</t>
        </is>
      </c>
      <c r="H451" t="inlineStr">
        <is>
          <t>EngageAlternativeFormat</t>
        </is>
      </c>
      <c r="I451" t="n">
        <v>1.0</v>
      </c>
      <c r="J451" t="n">
        <v>0.0</v>
      </c>
      <c r="K451" t="n">
        <v>0.0</v>
      </c>
      <c r="L451" t="n">
        <v>0.0</v>
      </c>
      <c r="M451" t="n">
        <v>1.610748661E9</v>
      </c>
      <c r="N451" t="inlineStr">
        <is>
          <t>6859</t>
        </is>
      </c>
      <c r="O451" t="inlineStr">
        <is>
          <t>pdf</t>
        </is>
      </c>
      <c r="P451" t="inlineStr">
        <is>
          <t/>
        </is>
      </c>
      <c r="Q451" t="inlineStr">
        <is>
          <t/>
        </is>
      </c>
      <c r="R451" t="inlineStr">
        <is>
          <t/>
        </is>
      </c>
      <c r="S451" t="inlineStr">
        <is>
          <t/>
        </is>
      </c>
      <c r="T451" t="n">
        <v>44207.0</v>
      </c>
      <c r="U451" t="n">
        <v>1.0</v>
      </c>
      <c r="V451" t="n">
        <v>0.0</v>
      </c>
    </row>
    <row r="452">
      <c r="A452" t="n">
        <v>-8.36537592E8</v>
      </c>
      <c r="B452" t="inlineStr">
        <is>
          <t>60</t>
        </is>
      </c>
      <c r="C452" t="n">
        <f>VLOOKUP(data[[#This Row],[Course ID]],courses!A:E,2,FALSE)</f>
        <v>0.0</v>
      </c>
      <c r="D452" t="n">
        <f>VLOOKUP(data[[#This Row],[Course ID]],courses!A:E,3,FALSE)</f>
        <v>0.0</v>
      </c>
      <c r="E452" t="n">
        <f>VLOOKUP(data[[#This Row],[Course ID]],courses!A:E,4,FALSE)</f>
        <v>0.0</v>
      </c>
      <c r="F452" t="n">
        <f>VLOOKUP(data[[#This Row],[Course ID]],courses!A:E,5,FALSE)</f>
        <v>0.0</v>
      </c>
      <c r="G452" t="inlineStr">
        <is>
          <t>4154116</t>
        </is>
      </c>
      <c r="H452" t="inlineStr">
        <is>
          <t>BeginDownloadAlternativeFormats</t>
        </is>
      </c>
      <c r="I452" t="n">
        <v>0.0</v>
      </c>
      <c r="J452" t="n">
        <v>1.0</v>
      </c>
      <c r="K452" t="n">
        <v>0.0</v>
      </c>
      <c r="L452" t="n">
        <v>0.0</v>
      </c>
      <c r="M452" t="n">
        <v>1.610748674E9</v>
      </c>
      <c r="N452" t="inlineStr">
        <is>
          <t>6859</t>
        </is>
      </c>
      <c r="O452" t="inlineStr">
        <is>
          <t>pdf</t>
        </is>
      </c>
      <c r="P452" t="inlineStr">
        <is>
          <t>Html</t>
        </is>
      </c>
      <c r="Q452" t="inlineStr">
        <is>
          <t/>
        </is>
      </c>
      <c r="R452" t="inlineStr">
        <is>
          <t/>
        </is>
      </c>
      <c r="S452" t="inlineStr">
        <is>
          <t/>
        </is>
      </c>
      <c r="T452" t="n">
        <v>44207.0</v>
      </c>
      <c r="U452" t="n">
        <v>1.0</v>
      </c>
      <c r="V452" t="n">
        <v>0.0</v>
      </c>
    </row>
    <row r="453">
      <c r="A453" t="n">
        <v>-2.132472678E9</v>
      </c>
      <c r="B453" t="inlineStr">
        <is>
          <t>60</t>
        </is>
      </c>
      <c r="C453" t="n">
        <f>VLOOKUP(data[[#This Row],[Course ID]],courses!A:E,2,FALSE)</f>
        <v>0.0</v>
      </c>
      <c r="D453" t="n">
        <f>VLOOKUP(data[[#This Row],[Course ID]],courses!A:E,3,FALSE)</f>
        <v>0.0</v>
      </c>
      <c r="E453" t="n">
        <f>VLOOKUP(data[[#This Row],[Course ID]],courses!A:E,4,FALSE)</f>
        <v>0.0</v>
      </c>
      <c r="F453" t="n">
        <f>VLOOKUP(data[[#This Row],[Course ID]],courses!A:E,5,FALSE)</f>
        <v>0.0</v>
      </c>
      <c r="G453" t="inlineStr">
        <is>
          <t>4154115</t>
        </is>
      </c>
      <c r="H453" t="inlineStr">
        <is>
          <t>EngageAlternativeFormat</t>
        </is>
      </c>
      <c r="I453" t="n">
        <v>1.0</v>
      </c>
      <c r="J453" t="n">
        <v>0.0</v>
      </c>
      <c r="K453" t="n">
        <v>0.0</v>
      </c>
      <c r="L453" t="n">
        <v>0.0</v>
      </c>
      <c r="M453" t="n">
        <v>1.610748698E9</v>
      </c>
      <c r="N453" t="inlineStr">
        <is>
          <t>6859</t>
        </is>
      </c>
      <c r="O453" t="inlineStr">
        <is>
          <t>pdf</t>
        </is>
      </c>
      <c r="P453" t="inlineStr">
        <is>
          <t/>
        </is>
      </c>
      <c r="Q453" t="inlineStr">
        <is>
          <t/>
        </is>
      </c>
      <c r="R453" t="inlineStr">
        <is>
          <t/>
        </is>
      </c>
      <c r="S453" t="inlineStr">
        <is>
          <t/>
        </is>
      </c>
      <c r="T453" t="n">
        <v>44207.0</v>
      </c>
      <c r="U453" t="n">
        <v>1.0</v>
      </c>
      <c r="V453" t="n">
        <v>0.0</v>
      </c>
    </row>
    <row r="454">
      <c r="A454" t="n">
        <v>9.83201628E8</v>
      </c>
      <c r="B454" t="inlineStr">
        <is>
          <t>9</t>
        </is>
      </c>
      <c r="C454" t="n">
        <f>VLOOKUP(data[[#This Row],[Course ID]],courses!A:E,2,FALSE)</f>
        <v>0.0</v>
      </c>
      <c r="D454" t="n">
        <f>VLOOKUP(data[[#This Row],[Course ID]],courses!A:E,3,FALSE)</f>
        <v>0.0</v>
      </c>
      <c r="E454" t="n">
        <f>VLOOKUP(data[[#This Row],[Course ID]],courses!A:E,4,FALSE)</f>
        <v>0.0</v>
      </c>
      <c r="F454" t="n">
        <f>VLOOKUP(data[[#This Row],[Course ID]],courses!A:E,5,FALSE)</f>
        <v>0.0</v>
      </c>
      <c r="G454" t="inlineStr">
        <is>
          <t>2274797</t>
        </is>
      </c>
      <c r="H454" t="inlineStr">
        <is>
          <t>EngageAlternativeFormat</t>
        </is>
      </c>
      <c r="I454" t="n">
        <v>1.0</v>
      </c>
      <c r="J454" t="n">
        <v>0.0</v>
      </c>
      <c r="K454" t="n">
        <v>0.0</v>
      </c>
      <c r="L454" t="n">
        <v>0.0</v>
      </c>
      <c r="M454" t="n">
        <v>1.610900075E9</v>
      </c>
      <c r="N454" t="inlineStr">
        <is>
          <t>6859</t>
        </is>
      </c>
      <c r="O454" t="inlineStr">
        <is>
          <t>pdf</t>
        </is>
      </c>
      <c r="P454" t="inlineStr">
        <is>
          <t/>
        </is>
      </c>
      <c r="Q454" t="inlineStr">
        <is>
          <t/>
        </is>
      </c>
      <c r="R454" t="inlineStr">
        <is>
          <t/>
        </is>
      </c>
      <c r="S454" t="inlineStr">
        <is>
          <t/>
        </is>
      </c>
      <c r="T454" t="n">
        <v>44207.0</v>
      </c>
      <c r="U454" t="n">
        <v>1.0</v>
      </c>
      <c r="V454" t="n">
        <v>0.0</v>
      </c>
    </row>
    <row r="455">
      <c r="A455" t="n">
        <v>1.738431707E9</v>
      </c>
      <c r="B455" t="inlineStr">
        <is>
          <t>26267</t>
        </is>
      </c>
      <c r="C455" t="n">
        <f>VLOOKUP(data[[#This Row],[Course ID]],courses!A:E,2,FALSE)</f>
        <v>0.0</v>
      </c>
      <c r="D455" t="n">
        <f>VLOOKUP(data[[#This Row],[Course ID]],courses!A:E,3,FALSE)</f>
        <v>0.0</v>
      </c>
      <c r="E455" t="n">
        <f>VLOOKUP(data[[#This Row],[Course ID]],courses!A:E,4,FALSE)</f>
        <v>0.0</v>
      </c>
      <c r="F455" t="n">
        <f>VLOOKUP(data[[#This Row],[Course ID]],courses!A:E,5,FALSE)</f>
        <v>0.0</v>
      </c>
      <c r="G455" t="inlineStr">
        <is>
          <t>4266861</t>
        </is>
      </c>
      <c r="H455" t="inlineStr">
        <is>
          <t>EngageAlternativeFormat</t>
        </is>
      </c>
      <c r="I455" t="n">
        <v>1.0</v>
      </c>
      <c r="J455" t="n">
        <v>0.0</v>
      </c>
      <c r="K455" t="n">
        <v>0.0</v>
      </c>
      <c r="L455" t="n">
        <v>0.0</v>
      </c>
      <c r="M455" t="n">
        <v>1.610902624E9</v>
      </c>
      <c r="N455" t="inlineStr">
        <is>
          <t>6859</t>
        </is>
      </c>
      <c r="O455" t="inlineStr">
        <is>
          <t>pdf</t>
        </is>
      </c>
      <c r="P455" t="inlineStr">
        <is>
          <t/>
        </is>
      </c>
      <c r="Q455" t="inlineStr">
        <is>
          <t/>
        </is>
      </c>
      <c r="R455" t="inlineStr">
        <is>
          <t/>
        </is>
      </c>
      <c r="S455" t="inlineStr">
        <is>
          <t/>
        </is>
      </c>
      <c r="T455" t="n">
        <v>44207.0</v>
      </c>
      <c r="U455" t="n">
        <v>1.0</v>
      </c>
      <c r="V455" t="n">
        <v>0.0</v>
      </c>
    </row>
    <row r="456">
      <c r="A456" t="n">
        <v>1.815098458E9</v>
      </c>
      <c r="B456" t="inlineStr">
        <is>
          <t>17270</t>
        </is>
      </c>
      <c r="C456" t="n">
        <f>VLOOKUP(data[[#This Row],[Course ID]],courses!A:E,2,FALSE)</f>
        <v>0.0</v>
      </c>
      <c r="D456" t="n">
        <f>VLOOKUP(data[[#This Row],[Course ID]],courses!A:E,3,FALSE)</f>
        <v>0.0</v>
      </c>
      <c r="E456" t="n">
        <f>VLOOKUP(data[[#This Row],[Course ID]],courses!A:E,4,FALSE)</f>
        <v>0.0</v>
      </c>
      <c r="F456" t="n">
        <f>VLOOKUP(data[[#This Row],[Course ID]],courses!A:E,5,FALSE)</f>
        <v>0.0</v>
      </c>
      <c r="G456" t="inlineStr">
        <is>
          <t>4244982</t>
        </is>
      </c>
      <c r="H456" t="inlineStr">
        <is>
          <t>EngageAlternativeFormat</t>
        </is>
      </c>
      <c r="I456" t="n">
        <v>1.0</v>
      </c>
      <c r="J456" t="n">
        <v>0.0</v>
      </c>
      <c r="K456" t="n">
        <v>0.0</v>
      </c>
      <c r="L456" t="n">
        <v>0.0</v>
      </c>
      <c r="M456" t="n">
        <v>1.60959978E9</v>
      </c>
      <c r="N456" t="inlineStr">
        <is>
          <t>6859</t>
        </is>
      </c>
      <c r="O456" t="inlineStr">
        <is>
          <t>pdf</t>
        </is>
      </c>
      <c r="P456" t="inlineStr">
        <is>
          <t/>
        </is>
      </c>
      <c r="Q456" t="inlineStr">
        <is>
          <t/>
        </is>
      </c>
      <c r="R456" t="inlineStr">
        <is>
          <t/>
        </is>
      </c>
      <c r="S456" t="inlineStr">
        <is>
          <t/>
        </is>
      </c>
      <c r="T456" t="n">
        <v>44193.0</v>
      </c>
      <c r="U456" t="n">
        <v>1.0</v>
      </c>
      <c r="V456" t="n">
        <v>0.0</v>
      </c>
    </row>
    <row r="457">
      <c r="A457" t="n">
        <v>1.894307905E9</v>
      </c>
      <c r="B457" t="inlineStr">
        <is>
          <t>17270</t>
        </is>
      </c>
      <c r="C457" t="n">
        <f>VLOOKUP(data[[#This Row],[Course ID]],courses!A:E,2,FALSE)</f>
        <v>0.0</v>
      </c>
      <c r="D457" t="n">
        <f>VLOOKUP(data[[#This Row],[Course ID]],courses!A:E,3,FALSE)</f>
        <v>0.0</v>
      </c>
      <c r="E457" t="n">
        <f>VLOOKUP(data[[#This Row],[Course ID]],courses!A:E,4,FALSE)</f>
        <v>0.0</v>
      </c>
      <c r="F457" t="n">
        <f>VLOOKUP(data[[#This Row],[Course ID]],courses!A:E,5,FALSE)</f>
        <v>0.0</v>
      </c>
      <c r="G457" t="inlineStr">
        <is>
          <t>4244982</t>
        </is>
      </c>
      <c r="H457" t="inlineStr">
        <is>
          <t>BeginDownloadAlternativeFormats</t>
        </is>
      </c>
      <c r="I457" t="n">
        <v>0.0</v>
      </c>
      <c r="J457" t="n">
        <v>1.0</v>
      </c>
      <c r="K457" t="n">
        <v>0.0</v>
      </c>
      <c r="L457" t="n">
        <v>0.0</v>
      </c>
      <c r="M457" t="n">
        <v>1.609599787E9</v>
      </c>
      <c r="N457" t="inlineStr">
        <is>
          <t>6859</t>
        </is>
      </c>
      <c r="O457" t="inlineStr">
        <is>
          <t>pdf</t>
        </is>
      </c>
      <c r="P457" t="inlineStr">
        <is>
          <t>Html</t>
        </is>
      </c>
      <c r="Q457" t="inlineStr">
        <is>
          <t/>
        </is>
      </c>
      <c r="R457" t="inlineStr">
        <is>
          <t/>
        </is>
      </c>
      <c r="S457" t="inlineStr">
        <is>
          <t/>
        </is>
      </c>
      <c r="T457" t="n">
        <v>44193.0</v>
      </c>
      <c r="U457" t="n">
        <v>1.0</v>
      </c>
      <c r="V457" t="n">
        <v>0.0</v>
      </c>
    </row>
    <row r="458">
      <c r="A458" t="n">
        <v>-2.8931129E7</v>
      </c>
      <c r="B458" t="inlineStr">
        <is>
          <t>26268</t>
        </is>
      </c>
      <c r="C458" t="n">
        <f>VLOOKUP(data[[#This Row],[Course ID]],courses!A:E,2,FALSE)</f>
        <v>0.0</v>
      </c>
      <c r="D458" t="n">
        <f>VLOOKUP(data[[#This Row],[Course ID]],courses!A:E,3,FALSE)</f>
        <v>0.0</v>
      </c>
      <c r="E458" t="n">
        <f>VLOOKUP(data[[#This Row],[Course ID]],courses!A:E,4,FALSE)</f>
        <v>0.0</v>
      </c>
      <c r="F458" t="n">
        <f>VLOOKUP(data[[#This Row],[Course ID]],courses!A:E,5,FALSE)</f>
        <v>0.0</v>
      </c>
      <c r="G458" t="inlineStr">
        <is>
          <t>4269680</t>
        </is>
      </c>
      <c r="H458" t="inlineStr">
        <is>
          <t>EngageAlternativeFormat</t>
        </is>
      </c>
      <c r="I458" t="n">
        <v>1.0</v>
      </c>
      <c r="J458" t="n">
        <v>0.0</v>
      </c>
      <c r="K458" t="n">
        <v>0.0</v>
      </c>
      <c r="L458" t="n">
        <v>0.0</v>
      </c>
      <c r="M458" t="n">
        <v>1.609668334E9</v>
      </c>
      <c r="N458" t="inlineStr">
        <is>
          <t>6859</t>
        </is>
      </c>
      <c r="O458" t="inlineStr">
        <is>
          <t>document</t>
        </is>
      </c>
      <c r="P458" t="inlineStr">
        <is>
          <t/>
        </is>
      </c>
      <c r="Q458" t="inlineStr">
        <is>
          <t/>
        </is>
      </c>
      <c r="R458" t="inlineStr">
        <is>
          <t/>
        </is>
      </c>
      <c r="S458" t="inlineStr">
        <is>
          <t/>
        </is>
      </c>
      <c r="T458" t="n">
        <v>44193.0</v>
      </c>
      <c r="U458" t="n">
        <v>1.0</v>
      </c>
      <c r="V458" t="n">
        <v>0.0</v>
      </c>
    </row>
    <row r="459">
      <c r="A459" t="n">
        <v>-1.69032798E9</v>
      </c>
      <c r="B459" t="inlineStr">
        <is>
          <t>26268</t>
        </is>
      </c>
      <c r="C459" t="n">
        <f>VLOOKUP(data[[#This Row],[Course ID]],courses!A:E,2,FALSE)</f>
        <v>0.0</v>
      </c>
      <c r="D459" t="n">
        <f>VLOOKUP(data[[#This Row],[Course ID]],courses!A:E,3,FALSE)</f>
        <v>0.0</v>
      </c>
      <c r="E459" t="n">
        <f>VLOOKUP(data[[#This Row],[Course ID]],courses!A:E,4,FALSE)</f>
        <v>0.0</v>
      </c>
      <c r="F459" t="n">
        <f>VLOOKUP(data[[#This Row],[Course ID]],courses!A:E,5,FALSE)</f>
        <v>0.0</v>
      </c>
      <c r="G459" t="inlineStr">
        <is>
          <t>4269680</t>
        </is>
      </c>
      <c r="H459" t="inlineStr">
        <is>
          <t>BeginDownloadAlternativeFormats</t>
        </is>
      </c>
      <c r="I459" t="n">
        <v>0.0</v>
      </c>
      <c r="J459" t="n">
        <v>1.0</v>
      </c>
      <c r="K459" t="n">
        <v>0.0</v>
      </c>
      <c r="L459" t="n">
        <v>0.0</v>
      </c>
      <c r="M459" t="n">
        <v>1.609668341E9</v>
      </c>
      <c r="N459" t="inlineStr">
        <is>
          <t>6859</t>
        </is>
      </c>
      <c r="O459" t="inlineStr">
        <is>
          <t>document</t>
        </is>
      </c>
      <c r="P459" t="inlineStr">
        <is>
          <t>Pdf</t>
        </is>
      </c>
      <c r="Q459" t="inlineStr">
        <is>
          <t/>
        </is>
      </c>
      <c r="R459" t="inlineStr">
        <is>
          <t/>
        </is>
      </c>
      <c r="S459" t="inlineStr">
        <is>
          <t/>
        </is>
      </c>
      <c r="T459" t="n">
        <v>44193.0</v>
      </c>
      <c r="U459" t="n">
        <v>1.0</v>
      </c>
      <c r="V459" t="n">
        <v>0.0</v>
      </c>
    </row>
    <row r="460">
      <c r="A460" t="n">
        <v>-1.897775443E9</v>
      </c>
      <c r="B460" t="inlineStr">
        <is>
          <t>74</t>
        </is>
      </c>
      <c r="C460" t="n">
        <f>VLOOKUP(data[[#This Row],[Course ID]],courses!A:E,2,FALSE)</f>
        <v>0.0</v>
      </c>
      <c r="D460" t="n">
        <f>VLOOKUP(data[[#This Row],[Course ID]],courses!A:E,3,FALSE)</f>
        <v>0.0</v>
      </c>
      <c r="E460" t="n">
        <f>VLOOKUP(data[[#This Row],[Course ID]],courses!A:E,4,FALSE)</f>
        <v>0.0</v>
      </c>
      <c r="F460" t="n">
        <f>VLOOKUP(data[[#This Row],[Course ID]],courses!A:E,5,FALSE)</f>
        <v>0.0</v>
      </c>
      <c r="G460" t="inlineStr">
        <is>
          <t>4260338</t>
        </is>
      </c>
      <c r="H460" t="inlineStr">
        <is>
          <t>EngageAlternativeFormat</t>
        </is>
      </c>
      <c r="I460" t="n">
        <v>1.0</v>
      </c>
      <c r="J460" t="n">
        <v>0.0</v>
      </c>
      <c r="K460" t="n">
        <v>0.0</v>
      </c>
      <c r="L460" t="n">
        <v>0.0</v>
      </c>
      <c r="M460" t="n">
        <v>1.60967153E9</v>
      </c>
      <c r="N460" t="inlineStr">
        <is>
          <t>6859</t>
        </is>
      </c>
      <c r="O460" t="inlineStr">
        <is>
          <t>pdf</t>
        </is>
      </c>
      <c r="P460" t="inlineStr">
        <is>
          <t/>
        </is>
      </c>
      <c r="Q460" t="inlineStr">
        <is>
          <t/>
        </is>
      </c>
      <c r="R460" t="inlineStr">
        <is>
          <t/>
        </is>
      </c>
      <c r="S460" t="inlineStr">
        <is>
          <t/>
        </is>
      </c>
      <c r="T460" t="n">
        <v>44193.0</v>
      </c>
      <c r="U460" t="n">
        <v>1.0</v>
      </c>
      <c r="V460" t="n">
        <v>0.0</v>
      </c>
    </row>
    <row r="461">
      <c r="A461" t="n">
        <v>1.542820406E9</v>
      </c>
      <c r="B461" t="inlineStr">
        <is>
          <t>32</t>
        </is>
      </c>
      <c r="C461" t="n">
        <f>VLOOKUP(data[[#This Row],[Course ID]],courses!A:E,2,FALSE)</f>
        <v>0.0</v>
      </c>
      <c r="D461" t="n">
        <f>VLOOKUP(data[[#This Row],[Course ID]],courses!A:E,3,FALSE)</f>
        <v>0.0</v>
      </c>
      <c r="E461" t="n">
        <f>VLOOKUP(data[[#This Row],[Course ID]],courses!A:E,4,FALSE)</f>
        <v>0.0</v>
      </c>
      <c r="F461" t="n">
        <f>VLOOKUP(data[[#This Row],[Course ID]],courses!A:E,5,FALSE)</f>
        <v>0.0</v>
      </c>
      <c r="G461" t="inlineStr">
        <is>
          <t>4266156</t>
        </is>
      </c>
      <c r="H461" t="inlineStr">
        <is>
          <t>EngageAlternativeFormat</t>
        </is>
      </c>
      <c r="I461" t="n">
        <v>1.0</v>
      </c>
      <c r="J461" t="n">
        <v>0.0</v>
      </c>
      <c r="K461" t="n">
        <v>0.0</v>
      </c>
      <c r="L461" t="n">
        <v>0.0</v>
      </c>
      <c r="M461" t="n">
        <v>1.609677975E9</v>
      </c>
      <c r="N461" t="inlineStr">
        <is>
          <t>6859</t>
        </is>
      </c>
      <c r="O461" t="inlineStr">
        <is>
          <t>pdf</t>
        </is>
      </c>
      <c r="P461" t="inlineStr">
        <is>
          <t/>
        </is>
      </c>
      <c r="Q461" t="inlineStr">
        <is>
          <t/>
        </is>
      </c>
      <c r="R461" t="inlineStr">
        <is>
          <t/>
        </is>
      </c>
      <c r="S461" t="inlineStr">
        <is>
          <t/>
        </is>
      </c>
      <c r="T461" t="n">
        <v>44193.0</v>
      </c>
      <c r="U461" t="n">
        <v>1.0</v>
      </c>
      <c r="V461" t="n">
        <v>0.0</v>
      </c>
    </row>
    <row r="462">
      <c r="A462" t="n">
        <v>-6.63042894E8</v>
      </c>
      <c r="B462" t="inlineStr">
        <is>
          <t>32</t>
        </is>
      </c>
      <c r="C462" t="n">
        <f>VLOOKUP(data[[#This Row],[Course ID]],courses!A:E,2,FALSE)</f>
        <v>0.0</v>
      </c>
      <c r="D462" t="n">
        <f>VLOOKUP(data[[#This Row],[Course ID]],courses!A:E,3,FALSE)</f>
        <v>0.0</v>
      </c>
      <c r="E462" t="n">
        <f>VLOOKUP(data[[#This Row],[Course ID]],courses!A:E,4,FALSE)</f>
        <v>0.0</v>
      </c>
      <c r="F462" t="n">
        <f>VLOOKUP(data[[#This Row],[Course ID]],courses!A:E,5,FALSE)</f>
        <v>0.0</v>
      </c>
      <c r="G462" t="inlineStr">
        <is>
          <t>4266156</t>
        </is>
      </c>
      <c r="H462" t="inlineStr">
        <is>
          <t>EngageAlternativeFormat</t>
        </is>
      </c>
      <c r="I462" t="n">
        <v>1.0</v>
      </c>
      <c r="J462" t="n">
        <v>0.0</v>
      </c>
      <c r="K462" t="n">
        <v>0.0</v>
      </c>
      <c r="L462" t="n">
        <v>0.0</v>
      </c>
      <c r="M462" t="n">
        <v>1.609678002E9</v>
      </c>
      <c r="N462" t="inlineStr">
        <is>
          <t>6859</t>
        </is>
      </c>
      <c r="O462" t="inlineStr">
        <is>
          <t>pdf</t>
        </is>
      </c>
      <c r="P462" t="inlineStr">
        <is>
          <t/>
        </is>
      </c>
      <c r="Q462" t="inlineStr">
        <is>
          <t/>
        </is>
      </c>
      <c r="R462" t="inlineStr">
        <is>
          <t/>
        </is>
      </c>
      <c r="S462" t="inlineStr">
        <is>
          <t/>
        </is>
      </c>
      <c r="T462" t="n">
        <v>44193.0</v>
      </c>
      <c r="U462" t="n">
        <v>1.0</v>
      </c>
      <c r="V462" t="n">
        <v>0.0</v>
      </c>
    </row>
    <row r="463">
      <c r="A463" t="n">
        <v>-1.755028558E9</v>
      </c>
      <c r="B463" t="inlineStr">
        <is>
          <t>4</t>
        </is>
      </c>
      <c r="C463" t="n">
        <f>VLOOKUP(data[[#This Row],[Course ID]],courses!A:E,2,FALSE)</f>
        <v>0.0</v>
      </c>
      <c r="D463" t="n">
        <f>VLOOKUP(data[[#This Row],[Course ID]],courses!A:E,3,FALSE)</f>
        <v>0.0</v>
      </c>
      <c r="E463" t="n">
        <f>VLOOKUP(data[[#This Row],[Course ID]],courses!A:E,4,FALSE)</f>
        <v>0.0</v>
      </c>
      <c r="F463" t="n">
        <f>VLOOKUP(data[[#This Row],[Course ID]],courses!A:E,5,FALSE)</f>
        <v>0.0</v>
      </c>
      <c r="G463" t="inlineStr">
        <is>
          <t>1960075</t>
        </is>
      </c>
      <c r="H463" t="inlineStr">
        <is>
          <t>EngageAlternativeFormat</t>
        </is>
      </c>
      <c r="I463" t="n">
        <v>1.0</v>
      </c>
      <c r="J463" t="n">
        <v>0.0</v>
      </c>
      <c r="K463" t="n">
        <v>0.0</v>
      </c>
      <c r="L463" t="n">
        <v>0.0</v>
      </c>
      <c r="M463" t="n">
        <v>1.609689319E9</v>
      </c>
      <c r="N463" t="inlineStr">
        <is>
          <t>6859</t>
        </is>
      </c>
      <c r="O463" t="inlineStr">
        <is>
          <t>pdf</t>
        </is>
      </c>
      <c r="P463" t="inlineStr">
        <is>
          <t/>
        </is>
      </c>
      <c r="Q463" t="inlineStr">
        <is>
          <t/>
        </is>
      </c>
      <c r="R463" t="inlineStr">
        <is>
          <t/>
        </is>
      </c>
      <c r="S463" t="inlineStr">
        <is>
          <t/>
        </is>
      </c>
      <c r="T463" t="n">
        <v>44193.0</v>
      </c>
      <c r="U463" t="n">
        <v>1.0</v>
      </c>
      <c r="V463" t="n">
        <v>0.0</v>
      </c>
    </row>
    <row r="464">
      <c r="A464" t="n">
        <v>-8.48669817E8</v>
      </c>
      <c r="B464" t="inlineStr">
        <is>
          <t>32</t>
        </is>
      </c>
      <c r="C464" t="n">
        <f>VLOOKUP(data[[#This Row],[Course ID]],courses!A:E,2,FALSE)</f>
        <v>0.0</v>
      </c>
      <c r="D464" t="n">
        <f>VLOOKUP(data[[#This Row],[Course ID]],courses!A:E,3,FALSE)</f>
        <v>0.0</v>
      </c>
      <c r="E464" t="n">
        <f>VLOOKUP(data[[#This Row],[Course ID]],courses!A:E,4,FALSE)</f>
        <v>0.0</v>
      </c>
      <c r="F464" t="n">
        <f>VLOOKUP(data[[#This Row],[Course ID]],courses!A:E,5,FALSE)</f>
        <v>0.0</v>
      </c>
      <c r="G464" t="inlineStr">
        <is>
          <t>4266174</t>
        </is>
      </c>
      <c r="H464" t="inlineStr">
        <is>
          <t>EngageAlternativeFormat</t>
        </is>
      </c>
      <c r="I464" t="n">
        <v>1.0</v>
      </c>
      <c r="J464" t="n">
        <v>0.0</v>
      </c>
      <c r="K464" t="n">
        <v>0.0</v>
      </c>
      <c r="L464" t="n">
        <v>0.0</v>
      </c>
      <c r="M464" t="n">
        <v>1.609694886E9</v>
      </c>
      <c r="N464" t="inlineStr">
        <is>
          <t>6859</t>
        </is>
      </c>
      <c r="O464" t="inlineStr">
        <is>
          <t>pdf</t>
        </is>
      </c>
      <c r="P464" t="inlineStr">
        <is>
          <t/>
        </is>
      </c>
      <c r="Q464" t="inlineStr">
        <is>
          <t/>
        </is>
      </c>
      <c r="R464" t="inlineStr">
        <is>
          <t/>
        </is>
      </c>
      <c r="S464" t="inlineStr">
        <is>
          <t/>
        </is>
      </c>
      <c r="T464" t="n">
        <v>44193.0</v>
      </c>
      <c r="U464" t="n">
        <v>1.0</v>
      </c>
      <c r="V464" t="n">
        <v>0.0</v>
      </c>
    </row>
    <row r="465">
      <c r="A465" t="n">
        <v>8.21517433E8</v>
      </c>
      <c r="B465" t="inlineStr">
        <is>
          <t>32</t>
        </is>
      </c>
      <c r="C465" t="n">
        <f>VLOOKUP(data[[#This Row],[Course ID]],courses!A:E,2,FALSE)</f>
        <v>0.0</v>
      </c>
      <c r="D465" t="n">
        <f>VLOOKUP(data[[#This Row],[Course ID]],courses!A:E,3,FALSE)</f>
        <v>0.0</v>
      </c>
      <c r="E465" t="n">
        <f>VLOOKUP(data[[#This Row],[Course ID]],courses!A:E,4,FALSE)</f>
        <v>0.0</v>
      </c>
      <c r="F465" t="n">
        <f>VLOOKUP(data[[#This Row],[Course ID]],courses!A:E,5,FALSE)</f>
        <v>0.0</v>
      </c>
      <c r="G465" t="inlineStr">
        <is>
          <t>4267130</t>
        </is>
      </c>
      <c r="H465" t="inlineStr">
        <is>
          <t>EngageAlternativeFormat</t>
        </is>
      </c>
      <c r="I465" t="n">
        <v>1.0</v>
      </c>
      <c r="J465" t="n">
        <v>0.0</v>
      </c>
      <c r="K465" t="n">
        <v>0.0</v>
      </c>
      <c r="L465" t="n">
        <v>0.0</v>
      </c>
      <c r="M465" t="n">
        <v>1.609694891E9</v>
      </c>
      <c r="N465" t="inlineStr">
        <is>
          <t>6859</t>
        </is>
      </c>
      <c r="O465" t="inlineStr">
        <is>
          <t>pdf</t>
        </is>
      </c>
      <c r="P465" t="inlineStr">
        <is>
          <t/>
        </is>
      </c>
      <c r="Q465" t="inlineStr">
        <is>
          <t/>
        </is>
      </c>
      <c r="R465" t="inlineStr">
        <is>
          <t/>
        </is>
      </c>
      <c r="S465" t="inlineStr">
        <is>
          <t/>
        </is>
      </c>
      <c r="T465" t="n">
        <v>44193.0</v>
      </c>
      <c r="U465" t="n">
        <v>1.0</v>
      </c>
      <c r="V465" t="n">
        <v>0.0</v>
      </c>
    </row>
    <row r="466">
      <c r="A466" t="n">
        <v>-1.864127013E9</v>
      </c>
      <c r="B466" t="inlineStr">
        <is>
          <t>32</t>
        </is>
      </c>
      <c r="C466" t="n">
        <f>VLOOKUP(data[[#This Row],[Course ID]],courses!A:E,2,FALSE)</f>
        <v>0.0</v>
      </c>
      <c r="D466" t="n">
        <f>VLOOKUP(data[[#This Row],[Course ID]],courses!A:E,3,FALSE)</f>
        <v>0.0</v>
      </c>
      <c r="E466" t="n">
        <f>VLOOKUP(data[[#This Row],[Course ID]],courses!A:E,4,FALSE)</f>
        <v>0.0</v>
      </c>
      <c r="F466" t="n">
        <f>VLOOKUP(data[[#This Row],[Course ID]],courses!A:E,5,FALSE)</f>
        <v>0.0</v>
      </c>
      <c r="G466" t="inlineStr">
        <is>
          <t>4266174</t>
        </is>
      </c>
      <c r="H466" t="inlineStr">
        <is>
          <t>EngageAlternativeFormat</t>
        </is>
      </c>
      <c r="I466" t="n">
        <v>1.0</v>
      </c>
      <c r="J466" t="n">
        <v>0.0</v>
      </c>
      <c r="K466" t="n">
        <v>0.0</v>
      </c>
      <c r="L466" t="n">
        <v>0.0</v>
      </c>
      <c r="M466" t="n">
        <v>1.609703029E9</v>
      </c>
      <c r="N466" t="inlineStr">
        <is>
          <t>6859</t>
        </is>
      </c>
      <c r="O466" t="inlineStr">
        <is>
          <t>pdf</t>
        </is>
      </c>
      <c r="P466" t="inlineStr">
        <is>
          <t/>
        </is>
      </c>
      <c r="Q466" t="inlineStr">
        <is>
          <t/>
        </is>
      </c>
      <c r="R466" t="inlineStr">
        <is>
          <t/>
        </is>
      </c>
      <c r="S466" t="inlineStr">
        <is>
          <t/>
        </is>
      </c>
      <c r="T466" t="n">
        <v>44193.0</v>
      </c>
      <c r="U466" t="n">
        <v>1.0</v>
      </c>
      <c r="V466" t="n">
        <v>0.0</v>
      </c>
    </row>
    <row r="467">
      <c r="A467" t="n">
        <v>-1.036678526E9</v>
      </c>
      <c r="B467" t="inlineStr">
        <is>
          <t>32</t>
        </is>
      </c>
      <c r="C467" t="n">
        <f>VLOOKUP(data[[#This Row],[Course ID]],courses!A:E,2,FALSE)</f>
        <v>0.0</v>
      </c>
      <c r="D467" t="n">
        <f>VLOOKUP(data[[#This Row],[Course ID]],courses!A:E,3,FALSE)</f>
        <v>0.0</v>
      </c>
      <c r="E467" t="n">
        <f>VLOOKUP(data[[#This Row],[Course ID]],courses!A:E,4,FALSE)</f>
        <v>0.0</v>
      </c>
      <c r="F467" t="n">
        <f>VLOOKUP(data[[#This Row],[Course ID]],courses!A:E,5,FALSE)</f>
        <v>0.0</v>
      </c>
      <c r="G467" t="inlineStr">
        <is>
          <t>4266174</t>
        </is>
      </c>
      <c r="H467" t="inlineStr">
        <is>
          <t>EngageAlternativeFormat</t>
        </is>
      </c>
      <c r="I467" t="n">
        <v>1.0</v>
      </c>
      <c r="J467" t="n">
        <v>0.0</v>
      </c>
      <c r="K467" t="n">
        <v>0.0</v>
      </c>
      <c r="L467" t="n">
        <v>0.0</v>
      </c>
      <c r="M467" t="n">
        <v>1.609703218E9</v>
      </c>
      <c r="N467" t="inlineStr">
        <is>
          <t>6859</t>
        </is>
      </c>
      <c r="O467" t="inlineStr">
        <is>
          <t>pdf</t>
        </is>
      </c>
      <c r="P467" t="inlineStr">
        <is>
          <t/>
        </is>
      </c>
      <c r="Q467" t="inlineStr">
        <is>
          <t/>
        </is>
      </c>
      <c r="R467" t="inlineStr">
        <is>
          <t/>
        </is>
      </c>
      <c r="S467" t="inlineStr">
        <is>
          <t/>
        </is>
      </c>
      <c r="T467" t="n">
        <v>44193.0</v>
      </c>
      <c r="U467" t="n">
        <v>1.0</v>
      </c>
      <c r="V467" t="n">
        <v>0.0</v>
      </c>
    </row>
    <row r="468">
      <c r="A468" t="n">
        <v>-1.18393417E8</v>
      </c>
      <c r="B468" t="inlineStr">
        <is>
          <t>103</t>
        </is>
      </c>
      <c r="C468" t="n">
        <f>VLOOKUP(data[[#This Row],[Course ID]],courses!A:E,2,FALSE)</f>
        <v>0.0</v>
      </c>
      <c r="D468" t="n">
        <f>VLOOKUP(data[[#This Row],[Course ID]],courses!A:E,3,FALSE)</f>
        <v>0.0</v>
      </c>
      <c r="E468" t="n">
        <f>VLOOKUP(data[[#This Row],[Course ID]],courses!A:E,4,FALSE)</f>
        <v>0.0</v>
      </c>
      <c r="F468" t="n">
        <f>VLOOKUP(data[[#This Row],[Course ID]],courses!A:E,5,FALSE)</f>
        <v>0.0</v>
      </c>
      <c r="G468" t="inlineStr">
        <is>
          <t>1468460</t>
        </is>
      </c>
      <c r="H468" t="inlineStr">
        <is>
          <t>EngageAlternativeFormat</t>
        </is>
      </c>
      <c r="I468" t="n">
        <v>1.0</v>
      </c>
      <c r="J468" t="n">
        <v>0.0</v>
      </c>
      <c r="K468" t="n">
        <v>0.0</v>
      </c>
      <c r="L468" t="n">
        <v>0.0</v>
      </c>
      <c r="M468" t="n">
        <v>1.609735627E9</v>
      </c>
      <c r="N468" t="inlineStr">
        <is>
          <t>6859</t>
        </is>
      </c>
      <c r="O468" t="inlineStr">
        <is>
          <t>pdf</t>
        </is>
      </c>
      <c r="P468" t="inlineStr">
        <is>
          <t/>
        </is>
      </c>
      <c r="Q468" t="inlineStr">
        <is>
          <t/>
        </is>
      </c>
      <c r="R468" t="inlineStr">
        <is>
          <t/>
        </is>
      </c>
      <c r="S468" t="inlineStr">
        <is>
          <t/>
        </is>
      </c>
      <c r="T468" t="n">
        <v>44193.0</v>
      </c>
      <c r="U468" t="n">
        <v>1.0</v>
      </c>
      <c r="V468" t="n">
        <v>0.0</v>
      </c>
    </row>
    <row r="469">
      <c r="A469" t="n">
        <v>-4.07649618E8</v>
      </c>
      <c r="B469" t="inlineStr">
        <is>
          <t>74</t>
        </is>
      </c>
      <c r="C469" t="n">
        <f>VLOOKUP(data[[#This Row],[Course ID]],courses!A:E,2,FALSE)</f>
        <v>0.0</v>
      </c>
      <c r="D469" t="n">
        <f>VLOOKUP(data[[#This Row],[Course ID]],courses!A:E,3,FALSE)</f>
        <v>0.0</v>
      </c>
      <c r="E469" t="n">
        <f>VLOOKUP(data[[#This Row],[Course ID]],courses!A:E,4,FALSE)</f>
        <v>0.0</v>
      </c>
      <c r="F469" t="n">
        <f>VLOOKUP(data[[#This Row],[Course ID]],courses!A:E,5,FALSE)</f>
        <v>0.0</v>
      </c>
      <c r="G469" t="inlineStr">
        <is>
          <t>4269293</t>
        </is>
      </c>
      <c r="H469" t="inlineStr">
        <is>
          <t>EngageAlternativeFormat</t>
        </is>
      </c>
      <c r="I469" t="n">
        <v>1.0</v>
      </c>
      <c r="J469" t="n">
        <v>0.0</v>
      </c>
      <c r="K469" t="n">
        <v>0.0</v>
      </c>
      <c r="L469" t="n">
        <v>0.0</v>
      </c>
      <c r="M469" t="n">
        <v>1.609740886E9</v>
      </c>
      <c r="N469" t="inlineStr">
        <is>
          <t>6859</t>
        </is>
      </c>
      <c r="O469" t="inlineStr">
        <is>
          <t>pdf</t>
        </is>
      </c>
      <c r="P469" t="inlineStr">
        <is>
          <t/>
        </is>
      </c>
      <c r="Q469" t="inlineStr">
        <is>
          <t/>
        </is>
      </c>
      <c r="R469" t="inlineStr">
        <is>
          <t/>
        </is>
      </c>
      <c r="S469" t="inlineStr">
        <is>
          <t/>
        </is>
      </c>
      <c r="T469" t="n">
        <v>44193.0</v>
      </c>
      <c r="U469" t="n">
        <v>1.0</v>
      </c>
      <c r="V469" t="n">
        <v>0.0</v>
      </c>
    </row>
    <row r="470">
      <c r="A470" t="n">
        <v>-1.070536301E9</v>
      </c>
      <c r="B470" t="inlineStr">
        <is>
          <t>17270</t>
        </is>
      </c>
      <c r="C470" t="n">
        <f>VLOOKUP(data[[#This Row],[Course ID]],courses!A:E,2,FALSE)</f>
        <v>0.0</v>
      </c>
      <c r="D470" t="n">
        <f>VLOOKUP(data[[#This Row],[Course ID]],courses!A:E,3,FALSE)</f>
        <v>0.0</v>
      </c>
      <c r="E470" t="n">
        <f>VLOOKUP(data[[#This Row],[Course ID]],courses!A:E,4,FALSE)</f>
        <v>0.0</v>
      </c>
      <c r="F470" t="n">
        <f>VLOOKUP(data[[#This Row],[Course ID]],courses!A:E,5,FALSE)</f>
        <v>0.0</v>
      </c>
      <c r="G470" t="inlineStr">
        <is>
          <t>4216182</t>
        </is>
      </c>
      <c r="H470" t="inlineStr">
        <is>
          <t>EngageAlternativeFormat</t>
        </is>
      </c>
      <c r="I470" t="n">
        <v>1.0</v>
      </c>
      <c r="J470" t="n">
        <v>0.0</v>
      </c>
      <c r="K470" t="n">
        <v>0.0</v>
      </c>
      <c r="L470" t="n">
        <v>0.0</v>
      </c>
      <c r="M470" t="n">
        <v>1.609742052E9</v>
      </c>
      <c r="N470" t="inlineStr">
        <is>
          <t>6859</t>
        </is>
      </c>
      <c r="O470" t="inlineStr">
        <is>
          <t>pdf</t>
        </is>
      </c>
      <c r="P470" t="inlineStr">
        <is>
          <t/>
        </is>
      </c>
      <c r="Q470" t="inlineStr">
        <is>
          <t/>
        </is>
      </c>
      <c r="R470" t="inlineStr">
        <is>
          <t/>
        </is>
      </c>
      <c r="S470" t="inlineStr">
        <is>
          <t/>
        </is>
      </c>
      <c r="T470" t="n">
        <v>44193.0</v>
      </c>
      <c r="U470" t="n">
        <v>1.0</v>
      </c>
      <c r="V470" t="n">
        <v>0.0</v>
      </c>
    </row>
    <row r="471">
      <c r="A471" t="n">
        <v>9.95281874E8</v>
      </c>
      <c r="B471" t="inlineStr">
        <is>
          <t>74</t>
        </is>
      </c>
      <c r="C471" t="n">
        <f>VLOOKUP(data[[#This Row],[Course ID]],courses!A:E,2,FALSE)</f>
        <v>0.0</v>
      </c>
      <c r="D471" t="n">
        <f>VLOOKUP(data[[#This Row],[Course ID]],courses!A:E,3,FALSE)</f>
        <v>0.0</v>
      </c>
      <c r="E471" t="n">
        <f>VLOOKUP(data[[#This Row],[Course ID]],courses!A:E,4,FALSE)</f>
        <v>0.0</v>
      </c>
      <c r="F471" t="n">
        <f>VLOOKUP(data[[#This Row],[Course ID]],courses!A:E,5,FALSE)</f>
        <v>0.0</v>
      </c>
      <c r="G471" t="inlineStr">
        <is>
          <t>2178252</t>
        </is>
      </c>
      <c r="H471" t="inlineStr">
        <is>
          <t>EngageAlternativeFormat</t>
        </is>
      </c>
      <c r="I471" t="n">
        <v>1.0</v>
      </c>
      <c r="J471" t="n">
        <v>0.0</v>
      </c>
      <c r="K471" t="n">
        <v>0.0</v>
      </c>
      <c r="L471" t="n">
        <v>0.0</v>
      </c>
      <c r="M471" t="n">
        <v>1.609745091E9</v>
      </c>
      <c r="N471" t="inlineStr">
        <is>
          <t>6859</t>
        </is>
      </c>
      <c r="O471" t="inlineStr">
        <is>
          <t>pdf</t>
        </is>
      </c>
      <c r="P471" t="inlineStr">
        <is>
          <t/>
        </is>
      </c>
      <c r="Q471" t="inlineStr">
        <is>
          <t/>
        </is>
      </c>
      <c r="R471" t="inlineStr">
        <is>
          <t/>
        </is>
      </c>
      <c r="S471" t="inlineStr">
        <is>
          <t/>
        </is>
      </c>
      <c r="T471" t="n">
        <v>44193.0</v>
      </c>
      <c r="U471" t="n">
        <v>1.0</v>
      </c>
      <c r="V471" t="n">
        <v>0.0</v>
      </c>
    </row>
    <row r="472">
      <c r="A472" t="n">
        <v>-1.845259586E9</v>
      </c>
      <c r="B472" t="inlineStr">
        <is>
          <t>60</t>
        </is>
      </c>
      <c r="C472" t="n">
        <f>VLOOKUP(data[[#This Row],[Course ID]],courses!A:E,2,FALSE)</f>
        <v>0.0</v>
      </c>
      <c r="D472" t="n">
        <f>VLOOKUP(data[[#This Row],[Course ID]],courses!A:E,3,FALSE)</f>
        <v>0.0</v>
      </c>
      <c r="E472" t="n">
        <f>VLOOKUP(data[[#This Row],[Course ID]],courses!A:E,4,FALSE)</f>
        <v>0.0</v>
      </c>
      <c r="F472" t="n">
        <f>VLOOKUP(data[[#This Row],[Course ID]],courses!A:E,5,FALSE)</f>
        <v>0.0</v>
      </c>
      <c r="G472" t="inlineStr">
        <is>
          <t>4154116</t>
        </is>
      </c>
      <c r="H472" t="inlineStr">
        <is>
          <t>EngageAlternativeFormat</t>
        </is>
      </c>
      <c r="I472" t="n">
        <v>1.0</v>
      </c>
      <c r="J472" t="n">
        <v>0.0</v>
      </c>
      <c r="K472" t="n">
        <v>0.0</v>
      </c>
      <c r="L472" t="n">
        <v>0.0</v>
      </c>
      <c r="M472" t="n">
        <v>1.609750651E9</v>
      </c>
      <c r="N472" t="inlineStr">
        <is>
          <t>6859</t>
        </is>
      </c>
      <c r="O472" t="inlineStr">
        <is>
          <t>pdf</t>
        </is>
      </c>
      <c r="P472" t="inlineStr">
        <is>
          <t/>
        </is>
      </c>
      <c r="Q472" t="inlineStr">
        <is>
          <t/>
        </is>
      </c>
      <c r="R472" t="inlineStr">
        <is>
          <t/>
        </is>
      </c>
      <c r="S472" t="inlineStr">
        <is>
          <t/>
        </is>
      </c>
      <c r="T472" t="n">
        <v>44200.0</v>
      </c>
      <c r="U472" t="n">
        <v>1.0</v>
      </c>
      <c r="V472" t="n">
        <v>0.0</v>
      </c>
    </row>
    <row r="473">
      <c r="A473" t="n">
        <v>4.20853901E8</v>
      </c>
      <c r="B473" t="inlineStr">
        <is>
          <t>60</t>
        </is>
      </c>
      <c r="C473" t="n">
        <f>VLOOKUP(data[[#This Row],[Course ID]],courses!A:E,2,FALSE)</f>
        <v>0.0</v>
      </c>
      <c r="D473" t="n">
        <f>VLOOKUP(data[[#This Row],[Course ID]],courses!A:E,3,FALSE)</f>
        <v>0.0</v>
      </c>
      <c r="E473" t="n">
        <f>VLOOKUP(data[[#This Row],[Course ID]],courses!A:E,4,FALSE)</f>
        <v>0.0</v>
      </c>
      <c r="F473" t="n">
        <f>VLOOKUP(data[[#This Row],[Course ID]],courses!A:E,5,FALSE)</f>
        <v>0.0</v>
      </c>
      <c r="G473" t="inlineStr">
        <is>
          <t>4154116</t>
        </is>
      </c>
      <c r="H473" t="inlineStr">
        <is>
          <t>EngageAlternativeFormat</t>
        </is>
      </c>
      <c r="I473" t="n">
        <v>1.0</v>
      </c>
      <c r="J473" t="n">
        <v>0.0</v>
      </c>
      <c r="K473" t="n">
        <v>0.0</v>
      </c>
      <c r="L473" t="n">
        <v>0.0</v>
      </c>
      <c r="M473" t="n">
        <v>1.609759352E9</v>
      </c>
      <c r="N473" t="inlineStr">
        <is>
          <t>6859</t>
        </is>
      </c>
      <c r="O473" t="inlineStr">
        <is>
          <t>pdf</t>
        </is>
      </c>
      <c r="P473" t="inlineStr">
        <is>
          <t/>
        </is>
      </c>
      <c r="Q473" t="inlineStr">
        <is>
          <t/>
        </is>
      </c>
      <c r="R473" t="inlineStr">
        <is>
          <t/>
        </is>
      </c>
      <c r="S473" t="inlineStr">
        <is>
          <t/>
        </is>
      </c>
      <c r="T473" t="n">
        <v>44200.0</v>
      </c>
      <c r="U473" t="n">
        <v>1.0</v>
      </c>
      <c r="V473" t="n">
        <v>0.0</v>
      </c>
    </row>
    <row r="474">
      <c r="A474" t="n">
        <v>-1.817892745E9</v>
      </c>
      <c r="B474" t="inlineStr">
        <is>
          <t>17270</t>
        </is>
      </c>
      <c r="C474" t="n">
        <f>VLOOKUP(data[[#This Row],[Course ID]],courses!A:E,2,FALSE)</f>
        <v>0.0</v>
      </c>
      <c r="D474" t="n">
        <f>VLOOKUP(data[[#This Row],[Course ID]],courses!A:E,3,FALSE)</f>
        <v>0.0</v>
      </c>
      <c r="E474" t="n">
        <f>VLOOKUP(data[[#This Row],[Course ID]],courses!A:E,4,FALSE)</f>
        <v>0.0</v>
      </c>
      <c r="F474" t="n">
        <f>VLOOKUP(data[[#This Row],[Course ID]],courses!A:E,5,FALSE)</f>
        <v>0.0</v>
      </c>
      <c r="G474" t="inlineStr">
        <is>
          <t>4269904</t>
        </is>
      </c>
      <c r="H474" t="inlineStr">
        <is>
          <t>EngageAlternativeFormat</t>
        </is>
      </c>
      <c r="I474" t="n">
        <v>1.0</v>
      </c>
      <c r="J474" t="n">
        <v>0.0</v>
      </c>
      <c r="K474" t="n">
        <v>0.0</v>
      </c>
      <c r="L474" t="n">
        <v>0.0</v>
      </c>
      <c r="M474" t="n">
        <v>1.609773693E9</v>
      </c>
      <c r="N474" t="inlineStr">
        <is>
          <t>6859</t>
        </is>
      </c>
      <c r="O474" t="inlineStr">
        <is>
          <t>pdf</t>
        </is>
      </c>
      <c r="P474" t="inlineStr">
        <is>
          <t/>
        </is>
      </c>
      <c r="Q474" t="inlineStr">
        <is>
          <t/>
        </is>
      </c>
      <c r="R474" t="inlineStr">
        <is>
          <t/>
        </is>
      </c>
      <c r="S474" t="inlineStr">
        <is>
          <t/>
        </is>
      </c>
      <c r="T474" t="n">
        <v>44200.0</v>
      </c>
      <c r="U474" t="n">
        <v>1.0</v>
      </c>
      <c r="V474" t="n">
        <v>0.0</v>
      </c>
    </row>
    <row r="475">
      <c r="A475" t="n">
        <v>1.5600476E9</v>
      </c>
      <c r="B475" t="inlineStr">
        <is>
          <t>31513</t>
        </is>
      </c>
      <c r="C475" t="n">
        <f>VLOOKUP(data[[#This Row],[Course ID]],courses!A:E,2,FALSE)</f>
        <v>0.0</v>
      </c>
      <c r="D475" t="n">
        <f>VLOOKUP(data[[#This Row],[Course ID]],courses!A:E,3,FALSE)</f>
        <v>0.0</v>
      </c>
      <c r="E475" t="n">
        <f>VLOOKUP(data[[#This Row],[Course ID]],courses!A:E,4,FALSE)</f>
        <v>0.0</v>
      </c>
      <c r="F475" t="n">
        <f>VLOOKUP(data[[#This Row],[Course ID]],courses!A:E,5,FALSE)</f>
        <v>0.0</v>
      </c>
      <c r="G475" t="inlineStr">
        <is>
          <t>4267242</t>
        </is>
      </c>
      <c r="H475" t="inlineStr">
        <is>
          <t>EngageAlternativeFormat</t>
        </is>
      </c>
      <c r="I475" t="n">
        <v>1.0</v>
      </c>
      <c r="J475" t="n">
        <v>0.0</v>
      </c>
      <c r="K475" t="n">
        <v>0.0</v>
      </c>
      <c r="L475" t="n">
        <v>0.0</v>
      </c>
      <c r="M475" t="n">
        <v>1.609776663E9</v>
      </c>
      <c r="N475" t="inlineStr">
        <is>
          <t>6859</t>
        </is>
      </c>
      <c r="O475" t="inlineStr">
        <is>
          <t>pdf</t>
        </is>
      </c>
      <c r="P475" t="inlineStr">
        <is>
          <t/>
        </is>
      </c>
      <c r="Q475" t="inlineStr">
        <is>
          <t/>
        </is>
      </c>
      <c r="R475" t="inlineStr">
        <is>
          <t/>
        </is>
      </c>
      <c r="S475" t="inlineStr">
        <is>
          <t/>
        </is>
      </c>
      <c r="T475" t="n">
        <v>44200.0</v>
      </c>
      <c r="U475" t="n">
        <v>1.0</v>
      </c>
      <c r="V475" t="n">
        <v>0.0</v>
      </c>
    </row>
    <row r="476">
      <c r="A476" t="n">
        <v>-2.02408572E9</v>
      </c>
      <c r="B476" t="inlineStr">
        <is>
          <t>74</t>
        </is>
      </c>
      <c r="C476" t="n">
        <f>VLOOKUP(data[[#This Row],[Course ID]],courses!A:E,2,FALSE)</f>
        <v>0.0</v>
      </c>
      <c r="D476" t="n">
        <f>VLOOKUP(data[[#This Row],[Course ID]],courses!A:E,3,FALSE)</f>
        <v>0.0</v>
      </c>
      <c r="E476" t="n">
        <f>VLOOKUP(data[[#This Row],[Course ID]],courses!A:E,4,FALSE)</f>
        <v>0.0</v>
      </c>
      <c r="F476" t="n">
        <f>VLOOKUP(data[[#This Row],[Course ID]],courses!A:E,5,FALSE)</f>
        <v>0.0</v>
      </c>
      <c r="G476" t="inlineStr">
        <is>
          <t>4261521</t>
        </is>
      </c>
      <c r="H476" t="inlineStr">
        <is>
          <t>EngageAlternativeFormat</t>
        </is>
      </c>
      <c r="I476" t="n">
        <v>1.0</v>
      </c>
      <c r="J476" t="n">
        <v>0.0</v>
      </c>
      <c r="K476" t="n">
        <v>0.0</v>
      </c>
      <c r="L476" t="n">
        <v>0.0</v>
      </c>
      <c r="M476" t="n">
        <v>1.609777373E9</v>
      </c>
      <c r="N476" t="inlineStr">
        <is>
          <t>6859</t>
        </is>
      </c>
      <c r="O476" t="inlineStr">
        <is>
          <t>pdf</t>
        </is>
      </c>
      <c r="P476" t="inlineStr">
        <is>
          <t/>
        </is>
      </c>
      <c r="Q476" t="inlineStr">
        <is>
          <t/>
        </is>
      </c>
      <c r="R476" t="inlineStr">
        <is>
          <t/>
        </is>
      </c>
      <c r="S476" t="inlineStr">
        <is>
          <t/>
        </is>
      </c>
      <c r="T476" t="n">
        <v>44200.0</v>
      </c>
      <c r="U476" t="n">
        <v>1.0</v>
      </c>
      <c r="V476" t="n">
        <v>0.0</v>
      </c>
    </row>
    <row r="477">
      <c r="A477" t="n">
        <v>-1.862674076E9</v>
      </c>
      <c r="B477" t="inlineStr">
        <is>
          <t>74</t>
        </is>
      </c>
      <c r="C477" t="n">
        <f>VLOOKUP(data[[#This Row],[Course ID]],courses!A:E,2,FALSE)</f>
        <v>0.0</v>
      </c>
      <c r="D477" t="n">
        <f>VLOOKUP(data[[#This Row],[Course ID]],courses!A:E,3,FALSE)</f>
        <v>0.0</v>
      </c>
      <c r="E477" t="n">
        <f>VLOOKUP(data[[#This Row],[Course ID]],courses!A:E,4,FALSE)</f>
        <v>0.0</v>
      </c>
      <c r="F477" t="n">
        <f>VLOOKUP(data[[#This Row],[Course ID]],courses!A:E,5,FALSE)</f>
        <v>0.0</v>
      </c>
      <c r="G477" t="inlineStr">
        <is>
          <t>4261521</t>
        </is>
      </c>
      <c r="H477" t="inlineStr">
        <is>
          <t>BeginDownloadAlternativeFormats</t>
        </is>
      </c>
      <c r="I477" t="n">
        <v>0.0</v>
      </c>
      <c r="J477" t="n">
        <v>1.0</v>
      </c>
      <c r="K477" t="n">
        <v>0.0</v>
      </c>
      <c r="L477" t="n">
        <v>0.0</v>
      </c>
      <c r="M477" t="n">
        <v>1.609777383E9</v>
      </c>
      <c r="N477" t="inlineStr">
        <is>
          <t>6859</t>
        </is>
      </c>
      <c r="O477" t="inlineStr">
        <is>
          <t>pdf</t>
        </is>
      </c>
      <c r="P477" t="inlineStr">
        <is>
          <t>Html</t>
        </is>
      </c>
      <c r="Q477" t="inlineStr">
        <is>
          <t/>
        </is>
      </c>
      <c r="R477" t="inlineStr">
        <is>
          <t/>
        </is>
      </c>
      <c r="S477" t="inlineStr">
        <is>
          <t/>
        </is>
      </c>
      <c r="T477" t="n">
        <v>44200.0</v>
      </c>
      <c r="U477" t="n">
        <v>1.0</v>
      </c>
      <c r="V477" t="n">
        <v>0.0</v>
      </c>
    </row>
    <row r="478">
      <c r="A478" t="n">
        <v>-1.106985714E9</v>
      </c>
      <c r="B478" t="inlineStr">
        <is>
          <t>64</t>
        </is>
      </c>
      <c r="C478" t="n">
        <f>VLOOKUP(data[[#This Row],[Course ID]],courses!A:E,2,FALSE)</f>
        <v>0.0</v>
      </c>
      <c r="D478" t="n">
        <f>VLOOKUP(data[[#This Row],[Course ID]],courses!A:E,3,FALSE)</f>
        <v>0.0</v>
      </c>
      <c r="E478" t="n">
        <f>VLOOKUP(data[[#This Row],[Course ID]],courses!A:E,4,FALSE)</f>
        <v>0.0</v>
      </c>
      <c r="F478" t="n">
        <f>VLOOKUP(data[[#This Row],[Course ID]],courses!A:E,5,FALSE)</f>
        <v>0.0</v>
      </c>
      <c r="G478" t="inlineStr">
        <is>
          <t>4262886</t>
        </is>
      </c>
      <c r="H478" t="inlineStr">
        <is>
          <t>EngageAlternativeFormat</t>
        </is>
      </c>
      <c r="I478" t="n">
        <v>1.0</v>
      </c>
      <c r="J478" t="n">
        <v>0.0</v>
      </c>
      <c r="K478" t="n">
        <v>0.0</v>
      </c>
      <c r="L478" t="n">
        <v>0.0</v>
      </c>
      <c r="M478" t="n">
        <v>1.609781375E9</v>
      </c>
      <c r="N478" t="inlineStr">
        <is>
          <t>6859</t>
        </is>
      </c>
      <c r="O478" t="inlineStr">
        <is>
          <t>pdf</t>
        </is>
      </c>
      <c r="P478" t="inlineStr">
        <is>
          <t/>
        </is>
      </c>
      <c r="Q478" t="inlineStr">
        <is>
          <t/>
        </is>
      </c>
      <c r="R478" t="inlineStr">
        <is>
          <t/>
        </is>
      </c>
      <c r="S478" t="inlineStr">
        <is>
          <t/>
        </is>
      </c>
      <c r="T478" t="n">
        <v>44200.0</v>
      </c>
      <c r="U478" t="n">
        <v>1.0</v>
      </c>
      <c r="V478" t="n">
        <v>0.0</v>
      </c>
    </row>
    <row r="479">
      <c r="A479" t="n">
        <v>-9.60886644E8</v>
      </c>
      <c r="B479" t="inlineStr">
        <is>
          <t>60</t>
        </is>
      </c>
      <c r="C479" t="n">
        <f>VLOOKUP(data[[#This Row],[Course ID]],courses!A:E,2,FALSE)</f>
        <v>0.0</v>
      </c>
      <c r="D479" t="n">
        <f>VLOOKUP(data[[#This Row],[Course ID]],courses!A:E,3,FALSE)</f>
        <v>0.0</v>
      </c>
      <c r="E479" t="n">
        <f>VLOOKUP(data[[#This Row],[Course ID]],courses!A:E,4,FALSE)</f>
        <v>0.0</v>
      </c>
      <c r="F479" t="n">
        <f>VLOOKUP(data[[#This Row],[Course ID]],courses!A:E,5,FALSE)</f>
        <v>0.0</v>
      </c>
      <c r="G479" t="inlineStr">
        <is>
          <t>4154113</t>
        </is>
      </c>
      <c r="H479" t="inlineStr">
        <is>
          <t>EngageAlternativeFormat</t>
        </is>
      </c>
      <c r="I479" t="n">
        <v>1.0</v>
      </c>
      <c r="J479" t="n">
        <v>0.0</v>
      </c>
      <c r="K479" t="n">
        <v>0.0</v>
      </c>
      <c r="L479" t="n">
        <v>0.0</v>
      </c>
      <c r="M479" t="n">
        <v>1.609808343E9</v>
      </c>
      <c r="N479" t="inlineStr">
        <is>
          <t>6859</t>
        </is>
      </c>
      <c r="O479" t="inlineStr">
        <is>
          <t>pdf</t>
        </is>
      </c>
      <c r="P479" t="inlineStr">
        <is>
          <t/>
        </is>
      </c>
      <c r="Q479" t="inlineStr">
        <is>
          <t/>
        </is>
      </c>
      <c r="R479" t="inlineStr">
        <is>
          <t/>
        </is>
      </c>
      <c r="S479" t="inlineStr">
        <is>
          <t/>
        </is>
      </c>
      <c r="T479" t="n">
        <v>44200.0</v>
      </c>
      <c r="U479" t="n">
        <v>1.0</v>
      </c>
      <c r="V479" t="n">
        <v>0.0</v>
      </c>
    </row>
    <row r="480">
      <c r="A480" t="n">
        <v>-1.811904104E9</v>
      </c>
      <c r="B480" t="inlineStr">
        <is>
          <t>74</t>
        </is>
      </c>
      <c r="C480" t="n">
        <f>VLOOKUP(data[[#This Row],[Course ID]],courses!A:E,2,FALSE)</f>
        <v>0.0</v>
      </c>
      <c r="D480" t="n">
        <f>VLOOKUP(data[[#This Row],[Course ID]],courses!A:E,3,FALSE)</f>
        <v>0.0</v>
      </c>
      <c r="E480" t="n">
        <f>VLOOKUP(data[[#This Row],[Course ID]],courses!A:E,4,FALSE)</f>
        <v>0.0</v>
      </c>
      <c r="F480" t="n">
        <f>VLOOKUP(data[[#This Row],[Course ID]],courses!A:E,5,FALSE)</f>
        <v>0.0</v>
      </c>
      <c r="G480" t="inlineStr">
        <is>
          <t>2904669</t>
        </is>
      </c>
      <c r="H480" t="inlineStr">
        <is>
          <t>EngageAlternativeFormat</t>
        </is>
      </c>
      <c r="I480" t="n">
        <v>1.0</v>
      </c>
      <c r="J480" t="n">
        <v>0.0</v>
      </c>
      <c r="K480" t="n">
        <v>0.0</v>
      </c>
      <c r="L480" t="n">
        <v>0.0</v>
      </c>
      <c r="M480" t="n">
        <v>1.609815752E9</v>
      </c>
      <c r="N480" t="inlineStr">
        <is>
          <t>6859</t>
        </is>
      </c>
      <c r="O480" t="inlineStr">
        <is>
          <t>pdf</t>
        </is>
      </c>
      <c r="P480" t="inlineStr">
        <is>
          <t/>
        </is>
      </c>
      <c r="Q480" t="inlineStr">
        <is>
          <t/>
        </is>
      </c>
      <c r="R480" t="inlineStr">
        <is>
          <t/>
        </is>
      </c>
      <c r="S480" t="inlineStr">
        <is>
          <t/>
        </is>
      </c>
      <c r="T480" t="n">
        <v>44200.0</v>
      </c>
      <c r="U480" t="n">
        <v>1.0</v>
      </c>
      <c r="V480" t="n">
        <v>0.0</v>
      </c>
    </row>
    <row r="481">
      <c r="A481" t="n">
        <v>8.58324491E8</v>
      </c>
      <c r="B481" t="inlineStr">
        <is>
          <t>32</t>
        </is>
      </c>
      <c r="C481" t="n">
        <f>VLOOKUP(data[[#This Row],[Course ID]],courses!A:E,2,FALSE)</f>
        <v>0.0</v>
      </c>
      <c r="D481" t="n">
        <f>VLOOKUP(data[[#This Row],[Course ID]],courses!A:E,3,FALSE)</f>
        <v>0.0</v>
      </c>
      <c r="E481" t="n">
        <f>VLOOKUP(data[[#This Row],[Course ID]],courses!A:E,4,FALSE)</f>
        <v>0.0</v>
      </c>
      <c r="F481" t="n">
        <f>VLOOKUP(data[[#This Row],[Course ID]],courses!A:E,5,FALSE)</f>
        <v>0.0</v>
      </c>
      <c r="G481" t="inlineStr">
        <is>
          <t>4266117</t>
        </is>
      </c>
      <c r="H481" t="inlineStr">
        <is>
          <t>EngageAlternativeFormat</t>
        </is>
      </c>
      <c r="I481" t="n">
        <v>1.0</v>
      </c>
      <c r="J481" t="n">
        <v>0.0</v>
      </c>
      <c r="K481" t="n">
        <v>0.0</v>
      </c>
      <c r="L481" t="n">
        <v>0.0</v>
      </c>
      <c r="M481" t="n">
        <v>1.609816175E9</v>
      </c>
      <c r="N481" t="inlineStr">
        <is>
          <t>6859</t>
        </is>
      </c>
      <c r="O481" t="inlineStr">
        <is>
          <t>pdf</t>
        </is>
      </c>
      <c r="P481" t="inlineStr">
        <is>
          <t/>
        </is>
      </c>
      <c r="Q481" t="inlineStr">
        <is>
          <t/>
        </is>
      </c>
      <c r="R481" t="inlineStr">
        <is>
          <t/>
        </is>
      </c>
      <c r="S481" t="inlineStr">
        <is>
          <t/>
        </is>
      </c>
      <c r="T481" t="n">
        <v>44200.0</v>
      </c>
      <c r="U481" t="n">
        <v>1.0</v>
      </c>
      <c r="V481" t="n">
        <v>0.0</v>
      </c>
    </row>
    <row r="482">
      <c r="A482" t="n">
        <v>4394031.0</v>
      </c>
      <c r="B482" t="inlineStr">
        <is>
          <t>17270</t>
        </is>
      </c>
      <c r="C482" t="n">
        <f>VLOOKUP(data[[#This Row],[Course ID]],courses!A:E,2,FALSE)</f>
        <v>0.0</v>
      </c>
      <c r="D482" t="n">
        <f>VLOOKUP(data[[#This Row],[Course ID]],courses!A:E,3,FALSE)</f>
        <v>0.0</v>
      </c>
      <c r="E482" t="n">
        <f>VLOOKUP(data[[#This Row],[Course ID]],courses!A:E,4,FALSE)</f>
        <v>0.0</v>
      </c>
      <c r="F482" t="n">
        <f>VLOOKUP(data[[#This Row],[Course ID]],courses!A:E,5,FALSE)</f>
        <v>0.0</v>
      </c>
      <c r="G482" t="inlineStr">
        <is>
          <t>4269667</t>
        </is>
      </c>
      <c r="H482" t="inlineStr">
        <is>
          <t>EngageAlternativeFormat</t>
        </is>
      </c>
      <c r="I482" t="n">
        <v>1.0</v>
      </c>
      <c r="J482" t="n">
        <v>0.0</v>
      </c>
      <c r="K482" t="n">
        <v>0.0</v>
      </c>
      <c r="L482" t="n">
        <v>0.0</v>
      </c>
      <c r="M482" t="n">
        <v>1.609816186E9</v>
      </c>
      <c r="N482" t="inlineStr">
        <is>
          <t>6859</t>
        </is>
      </c>
      <c r="O482" t="inlineStr">
        <is>
          <t>pdf</t>
        </is>
      </c>
      <c r="P482" t="inlineStr">
        <is>
          <t/>
        </is>
      </c>
      <c r="Q482" t="inlineStr">
        <is>
          <t/>
        </is>
      </c>
      <c r="R482" t="inlineStr">
        <is>
          <t/>
        </is>
      </c>
      <c r="S482" t="inlineStr">
        <is>
          <t/>
        </is>
      </c>
      <c r="T482" t="n">
        <v>44200.0</v>
      </c>
      <c r="U482" t="n">
        <v>1.0</v>
      </c>
      <c r="V482" t="n">
        <v>0.0</v>
      </c>
    </row>
    <row r="483">
      <c r="A483" t="n">
        <v>-1.11567996E9</v>
      </c>
      <c r="B483" t="inlineStr">
        <is>
          <t>103</t>
        </is>
      </c>
      <c r="C483" t="n">
        <f>VLOOKUP(data[[#This Row],[Course ID]],courses!A:E,2,FALSE)</f>
        <v>0.0</v>
      </c>
      <c r="D483" t="n">
        <f>VLOOKUP(data[[#This Row],[Course ID]],courses!A:E,3,FALSE)</f>
        <v>0.0</v>
      </c>
      <c r="E483" t="n">
        <f>VLOOKUP(data[[#This Row],[Course ID]],courses!A:E,4,FALSE)</f>
        <v>0.0</v>
      </c>
      <c r="F483" t="n">
        <f>VLOOKUP(data[[#This Row],[Course ID]],courses!A:E,5,FALSE)</f>
        <v>0.0</v>
      </c>
      <c r="G483" t="inlineStr">
        <is>
          <t>1468460</t>
        </is>
      </c>
      <c r="H483" t="inlineStr">
        <is>
          <t>EngageAlternativeFormat</t>
        </is>
      </c>
      <c r="I483" t="n">
        <v>1.0</v>
      </c>
      <c r="J483" t="n">
        <v>0.0</v>
      </c>
      <c r="K483" t="n">
        <v>0.0</v>
      </c>
      <c r="L483" t="n">
        <v>0.0</v>
      </c>
      <c r="M483" t="n">
        <v>1.609817437E9</v>
      </c>
      <c r="N483" t="inlineStr">
        <is>
          <t>6859</t>
        </is>
      </c>
      <c r="O483" t="inlineStr">
        <is>
          <t>pdf</t>
        </is>
      </c>
      <c r="P483" t="inlineStr">
        <is>
          <t/>
        </is>
      </c>
      <c r="Q483" t="inlineStr">
        <is>
          <t/>
        </is>
      </c>
      <c r="R483" t="inlineStr">
        <is>
          <t/>
        </is>
      </c>
      <c r="S483" t="inlineStr">
        <is>
          <t/>
        </is>
      </c>
      <c r="T483" t="n">
        <v>44200.0</v>
      </c>
      <c r="U483" t="n">
        <v>1.0</v>
      </c>
      <c r="V483" t="n">
        <v>0.0</v>
      </c>
    </row>
    <row r="484">
      <c r="A484" t="n">
        <v>9.86148347E8</v>
      </c>
      <c r="B484" t="inlineStr">
        <is>
          <t>103</t>
        </is>
      </c>
      <c r="C484" t="n">
        <f>VLOOKUP(data[[#This Row],[Course ID]],courses!A:E,2,FALSE)</f>
        <v>0.0</v>
      </c>
      <c r="D484" t="n">
        <f>VLOOKUP(data[[#This Row],[Course ID]],courses!A:E,3,FALSE)</f>
        <v>0.0</v>
      </c>
      <c r="E484" t="n">
        <f>VLOOKUP(data[[#This Row],[Course ID]],courses!A:E,4,FALSE)</f>
        <v>0.0</v>
      </c>
      <c r="F484" t="n">
        <f>VLOOKUP(data[[#This Row],[Course ID]],courses!A:E,5,FALSE)</f>
        <v>0.0</v>
      </c>
      <c r="G484" t="inlineStr">
        <is>
          <t>1468460</t>
        </is>
      </c>
      <c r="H484" t="inlineStr">
        <is>
          <t>EngageAlternativeFormat</t>
        </is>
      </c>
      <c r="I484" t="n">
        <v>1.0</v>
      </c>
      <c r="J484" t="n">
        <v>0.0</v>
      </c>
      <c r="K484" t="n">
        <v>0.0</v>
      </c>
      <c r="L484" t="n">
        <v>0.0</v>
      </c>
      <c r="M484" t="n">
        <v>1.609817531E9</v>
      </c>
      <c r="N484" t="inlineStr">
        <is>
          <t>6859</t>
        </is>
      </c>
      <c r="O484" t="inlineStr">
        <is>
          <t>pdf</t>
        </is>
      </c>
      <c r="P484" t="inlineStr">
        <is>
          <t/>
        </is>
      </c>
      <c r="Q484" t="inlineStr">
        <is>
          <t/>
        </is>
      </c>
      <c r="R484" t="inlineStr">
        <is>
          <t/>
        </is>
      </c>
      <c r="S484" t="inlineStr">
        <is>
          <t/>
        </is>
      </c>
      <c r="T484" t="n">
        <v>44200.0</v>
      </c>
      <c r="U484" t="n">
        <v>1.0</v>
      </c>
      <c r="V484" t="n">
        <v>0.0</v>
      </c>
    </row>
    <row r="485">
      <c r="A485" t="n">
        <v>1.869861161E9</v>
      </c>
      <c r="B485" t="inlineStr">
        <is>
          <t>17270</t>
        </is>
      </c>
      <c r="C485" t="n">
        <f>VLOOKUP(data[[#This Row],[Course ID]],courses!A:E,2,FALSE)</f>
        <v>0.0</v>
      </c>
      <c r="D485" t="n">
        <f>VLOOKUP(data[[#This Row],[Course ID]],courses!A:E,3,FALSE)</f>
        <v>0.0</v>
      </c>
      <c r="E485" t="n">
        <f>VLOOKUP(data[[#This Row],[Course ID]],courses!A:E,4,FALSE)</f>
        <v>0.0</v>
      </c>
      <c r="F485" t="n">
        <f>VLOOKUP(data[[#This Row],[Course ID]],courses!A:E,5,FALSE)</f>
        <v>0.0</v>
      </c>
      <c r="G485" t="inlineStr">
        <is>
          <t>4269667</t>
        </is>
      </c>
      <c r="H485" t="inlineStr">
        <is>
          <t>EngageAlternativeFormat</t>
        </is>
      </c>
      <c r="I485" t="n">
        <v>1.0</v>
      </c>
      <c r="J485" t="n">
        <v>0.0</v>
      </c>
      <c r="K485" t="n">
        <v>0.0</v>
      </c>
      <c r="L485" t="n">
        <v>0.0</v>
      </c>
      <c r="M485" t="n">
        <v>1.609818951E9</v>
      </c>
      <c r="N485" t="inlineStr">
        <is>
          <t>6859</t>
        </is>
      </c>
      <c r="O485" t="inlineStr">
        <is>
          <t>pdf</t>
        </is>
      </c>
      <c r="P485" t="inlineStr">
        <is>
          <t/>
        </is>
      </c>
      <c r="Q485" t="inlineStr">
        <is>
          <t/>
        </is>
      </c>
      <c r="R485" t="inlineStr">
        <is>
          <t/>
        </is>
      </c>
      <c r="S485" t="inlineStr">
        <is>
          <t/>
        </is>
      </c>
      <c r="T485" t="n">
        <v>44200.0</v>
      </c>
      <c r="U485" t="n">
        <v>1.0</v>
      </c>
      <c r="V485" t="n">
        <v>0.0</v>
      </c>
    </row>
    <row r="486">
      <c r="A486" t="n">
        <v>-1.673788227E9</v>
      </c>
      <c r="B486" t="inlineStr">
        <is>
          <t>17270</t>
        </is>
      </c>
      <c r="C486" t="n">
        <f>VLOOKUP(data[[#This Row],[Course ID]],courses!A:E,2,FALSE)</f>
        <v>0.0</v>
      </c>
      <c r="D486" t="n">
        <f>VLOOKUP(data[[#This Row],[Course ID]],courses!A:E,3,FALSE)</f>
        <v>0.0</v>
      </c>
      <c r="E486" t="n">
        <f>VLOOKUP(data[[#This Row],[Course ID]],courses!A:E,4,FALSE)</f>
        <v>0.0</v>
      </c>
      <c r="F486" t="n">
        <f>VLOOKUP(data[[#This Row],[Course ID]],courses!A:E,5,FALSE)</f>
        <v>0.0</v>
      </c>
      <c r="G486" t="inlineStr">
        <is>
          <t>4269667</t>
        </is>
      </c>
      <c r="H486" t="inlineStr">
        <is>
          <t>EngageAlternativeFormat</t>
        </is>
      </c>
      <c r="I486" t="n">
        <v>1.0</v>
      </c>
      <c r="J486" t="n">
        <v>0.0</v>
      </c>
      <c r="K486" t="n">
        <v>0.0</v>
      </c>
      <c r="L486" t="n">
        <v>0.0</v>
      </c>
      <c r="M486" t="n">
        <v>1.60982001E9</v>
      </c>
      <c r="N486" t="inlineStr">
        <is>
          <t>6859</t>
        </is>
      </c>
      <c r="O486" t="inlineStr">
        <is>
          <t>pdf</t>
        </is>
      </c>
      <c r="P486" t="inlineStr">
        <is>
          <t/>
        </is>
      </c>
      <c r="Q486" t="inlineStr">
        <is>
          <t/>
        </is>
      </c>
      <c r="R486" t="inlineStr">
        <is>
          <t/>
        </is>
      </c>
      <c r="S486" t="inlineStr">
        <is>
          <t/>
        </is>
      </c>
      <c r="T486" t="n">
        <v>44200.0</v>
      </c>
      <c r="U486" t="n">
        <v>1.0</v>
      </c>
      <c r="V486" t="n">
        <v>0.0</v>
      </c>
    </row>
    <row r="487">
      <c r="A487" t="n">
        <v>4.22843145E8</v>
      </c>
      <c r="B487" t="inlineStr">
        <is>
          <t>61</t>
        </is>
      </c>
      <c r="C487" t="n">
        <f>VLOOKUP(data[[#This Row],[Course ID]],courses!A:E,2,FALSE)</f>
        <v>0.0</v>
      </c>
      <c r="D487" t="n">
        <f>VLOOKUP(data[[#This Row],[Course ID]],courses!A:E,3,FALSE)</f>
        <v>0.0</v>
      </c>
      <c r="E487" t="n">
        <f>VLOOKUP(data[[#This Row],[Course ID]],courses!A:E,4,FALSE)</f>
        <v>0.0</v>
      </c>
      <c r="F487" t="n">
        <f>VLOOKUP(data[[#This Row],[Course ID]],courses!A:E,5,FALSE)</f>
        <v>0.0</v>
      </c>
      <c r="G487" t="inlineStr">
        <is>
          <t>4270429</t>
        </is>
      </c>
      <c r="H487" t="inlineStr">
        <is>
          <t>EngageAlternativeFormat</t>
        </is>
      </c>
      <c r="I487" t="n">
        <v>1.0</v>
      </c>
      <c r="J487" t="n">
        <v>0.0</v>
      </c>
      <c r="K487" t="n">
        <v>0.0</v>
      </c>
      <c r="L487" t="n">
        <v>0.0</v>
      </c>
      <c r="M487" t="n">
        <v>1.609821878E9</v>
      </c>
      <c r="N487" t="inlineStr">
        <is>
          <t>6859</t>
        </is>
      </c>
      <c r="O487" t="inlineStr">
        <is>
          <t>pdf</t>
        </is>
      </c>
      <c r="P487" t="inlineStr">
        <is>
          <t/>
        </is>
      </c>
      <c r="Q487" t="inlineStr">
        <is>
          <t/>
        </is>
      </c>
      <c r="R487" t="inlineStr">
        <is>
          <t/>
        </is>
      </c>
      <c r="S487" t="inlineStr">
        <is>
          <t/>
        </is>
      </c>
      <c r="T487" t="n">
        <v>44200.0</v>
      </c>
      <c r="U487" t="n">
        <v>1.0</v>
      </c>
      <c r="V487" t="n">
        <v>0.0</v>
      </c>
    </row>
    <row r="488">
      <c r="A488" t="n">
        <v>9.70895E8</v>
      </c>
      <c r="B488" t="inlineStr">
        <is>
          <t>17270</t>
        </is>
      </c>
      <c r="C488" t="n">
        <f>VLOOKUP(data[[#This Row],[Course ID]],courses!A:E,2,FALSE)</f>
        <v>0.0</v>
      </c>
      <c r="D488" t="n">
        <f>VLOOKUP(data[[#This Row],[Course ID]],courses!A:E,3,FALSE)</f>
        <v>0.0</v>
      </c>
      <c r="E488" t="n">
        <f>VLOOKUP(data[[#This Row],[Course ID]],courses!A:E,4,FALSE)</f>
        <v>0.0</v>
      </c>
      <c r="F488" t="n">
        <f>VLOOKUP(data[[#This Row],[Course ID]],courses!A:E,5,FALSE)</f>
        <v>0.0</v>
      </c>
      <c r="G488" t="inlineStr">
        <is>
          <t>4269667</t>
        </is>
      </c>
      <c r="H488" t="inlineStr">
        <is>
          <t>EngageAlternativeFormat</t>
        </is>
      </c>
      <c r="I488" t="n">
        <v>1.0</v>
      </c>
      <c r="J488" t="n">
        <v>0.0</v>
      </c>
      <c r="K488" t="n">
        <v>0.0</v>
      </c>
      <c r="L488" t="n">
        <v>0.0</v>
      </c>
      <c r="M488" t="n">
        <v>1.609822176E9</v>
      </c>
      <c r="N488" t="inlineStr">
        <is>
          <t>6859</t>
        </is>
      </c>
      <c r="O488" t="inlineStr">
        <is>
          <t>pdf</t>
        </is>
      </c>
      <c r="P488" t="inlineStr">
        <is>
          <t/>
        </is>
      </c>
      <c r="Q488" t="inlineStr">
        <is>
          <t/>
        </is>
      </c>
      <c r="R488" t="inlineStr">
        <is>
          <t/>
        </is>
      </c>
      <c r="S488" t="inlineStr">
        <is>
          <t/>
        </is>
      </c>
      <c r="T488" t="n">
        <v>44200.0</v>
      </c>
      <c r="U488" t="n">
        <v>1.0</v>
      </c>
      <c r="V488" t="n">
        <v>0.0</v>
      </c>
    </row>
    <row r="489">
      <c r="A489" t="n">
        <v>-1.217185647E9</v>
      </c>
      <c r="B489" t="inlineStr">
        <is>
          <t>17270</t>
        </is>
      </c>
      <c r="C489" t="n">
        <f>VLOOKUP(data[[#This Row],[Course ID]],courses!A:E,2,FALSE)</f>
        <v>0.0</v>
      </c>
      <c r="D489" t="n">
        <f>VLOOKUP(data[[#This Row],[Course ID]],courses!A:E,3,FALSE)</f>
        <v>0.0</v>
      </c>
      <c r="E489" t="n">
        <f>VLOOKUP(data[[#This Row],[Course ID]],courses!A:E,4,FALSE)</f>
        <v>0.0</v>
      </c>
      <c r="F489" t="n">
        <f>VLOOKUP(data[[#This Row],[Course ID]],courses!A:E,5,FALSE)</f>
        <v>0.0</v>
      </c>
      <c r="G489" t="inlineStr">
        <is>
          <t>4269667</t>
        </is>
      </c>
      <c r="H489" t="inlineStr">
        <is>
          <t>EngageAlternativeFormat</t>
        </is>
      </c>
      <c r="I489" t="n">
        <v>1.0</v>
      </c>
      <c r="J489" t="n">
        <v>0.0</v>
      </c>
      <c r="K489" t="n">
        <v>0.0</v>
      </c>
      <c r="L489" t="n">
        <v>0.0</v>
      </c>
      <c r="M489" t="n">
        <v>1.609823794E9</v>
      </c>
      <c r="N489" t="inlineStr">
        <is>
          <t>6859</t>
        </is>
      </c>
      <c r="O489" t="inlineStr">
        <is>
          <t>pdf</t>
        </is>
      </c>
      <c r="P489" t="inlineStr">
        <is>
          <t/>
        </is>
      </c>
      <c r="Q489" t="inlineStr">
        <is>
          <t/>
        </is>
      </c>
      <c r="R489" t="inlineStr">
        <is>
          <t/>
        </is>
      </c>
      <c r="S489" t="inlineStr">
        <is>
          <t/>
        </is>
      </c>
      <c r="T489" t="n">
        <v>44200.0</v>
      </c>
      <c r="U489" t="n">
        <v>1.0</v>
      </c>
      <c r="V489" t="n">
        <v>0.0</v>
      </c>
    </row>
    <row r="490">
      <c r="A490" t="n">
        <v>-1.724223331E9</v>
      </c>
      <c r="B490" t="inlineStr">
        <is>
          <t>26267</t>
        </is>
      </c>
      <c r="C490" t="n">
        <f>VLOOKUP(data[[#This Row],[Course ID]],courses!A:E,2,FALSE)</f>
        <v>0.0</v>
      </c>
      <c r="D490" t="n">
        <f>VLOOKUP(data[[#This Row],[Course ID]],courses!A:E,3,FALSE)</f>
        <v>0.0</v>
      </c>
      <c r="E490" t="n">
        <f>VLOOKUP(data[[#This Row],[Course ID]],courses!A:E,4,FALSE)</f>
        <v>0.0</v>
      </c>
      <c r="F490" t="n">
        <f>VLOOKUP(data[[#This Row],[Course ID]],courses!A:E,5,FALSE)</f>
        <v>0.0</v>
      </c>
      <c r="G490" t="inlineStr">
        <is>
          <t>4269060</t>
        </is>
      </c>
      <c r="H490" t="inlineStr">
        <is>
          <t>EngageAlternativeFormat</t>
        </is>
      </c>
      <c r="I490" t="n">
        <v>1.0</v>
      </c>
      <c r="J490" t="n">
        <v>0.0</v>
      </c>
      <c r="K490" t="n">
        <v>0.0</v>
      </c>
      <c r="L490" t="n">
        <v>0.0</v>
      </c>
      <c r="M490" t="n">
        <v>1.609825991E9</v>
      </c>
      <c r="N490" t="inlineStr">
        <is>
          <t>6859</t>
        </is>
      </c>
      <c r="O490" t="inlineStr">
        <is>
          <t>pdf</t>
        </is>
      </c>
      <c r="P490" t="inlineStr">
        <is>
          <t/>
        </is>
      </c>
      <c r="Q490" t="inlineStr">
        <is>
          <t/>
        </is>
      </c>
      <c r="R490" t="inlineStr">
        <is>
          <t/>
        </is>
      </c>
      <c r="S490" t="inlineStr">
        <is>
          <t/>
        </is>
      </c>
      <c r="T490" t="n">
        <v>44200.0</v>
      </c>
      <c r="U490" t="n">
        <v>1.0</v>
      </c>
      <c r="V490" t="n">
        <v>0.0</v>
      </c>
    </row>
    <row r="491">
      <c r="A491" t="n">
        <v>-3.59327303E8</v>
      </c>
      <c r="B491" t="inlineStr">
        <is>
          <t>26267</t>
        </is>
      </c>
      <c r="C491" t="n">
        <f>VLOOKUP(data[[#This Row],[Course ID]],courses!A:E,2,FALSE)</f>
        <v>0.0</v>
      </c>
      <c r="D491" t="n">
        <f>VLOOKUP(data[[#This Row],[Course ID]],courses!A:E,3,FALSE)</f>
        <v>0.0</v>
      </c>
      <c r="E491" t="n">
        <f>VLOOKUP(data[[#This Row],[Course ID]],courses!A:E,4,FALSE)</f>
        <v>0.0</v>
      </c>
      <c r="F491" t="n">
        <f>VLOOKUP(data[[#This Row],[Course ID]],courses!A:E,5,FALSE)</f>
        <v>0.0</v>
      </c>
      <c r="G491" t="inlineStr">
        <is>
          <t>4269060</t>
        </is>
      </c>
      <c r="H491" t="inlineStr">
        <is>
          <t>BeginDownloadAlternativeFormats</t>
        </is>
      </c>
      <c r="I491" t="n">
        <v>0.0</v>
      </c>
      <c r="J491" t="n">
        <v>1.0</v>
      </c>
      <c r="K491" t="n">
        <v>0.0</v>
      </c>
      <c r="L491" t="n">
        <v>0.0</v>
      </c>
      <c r="M491" t="n">
        <v>1.609826005E9</v>
      </c>
      <c r="N491" t="inlineStr">
        <is>
          <t>6859</t>
        </is>
      </c>
      <c r="O491" t="inlineStr">
        <is>
          <t>pdf</t>
        </is>
      </c>
      <c r="P491" t="inlineStr">
        <is>
          <t>Html</t>
        </is>
      </c>
      <c r="Q491" t="inlineStr">
        <is>
          <t/>
        </is>
      </c>
      <c r="R491" t="inlineStr">
        <is>
          <t/>
        </is>
      </c>
      <c r="S491" t="inlineStr">
        <is>
          <t/>
        </is>
      </c>
      <c r="T491" t="n">
        <v>44200.0</v>
      </c>
      <c r="U491" t="n">
        <v>1.0</v>
      </c>
      <c r="V491" t="n">
        <v>0.0</v>
      </c>
    </row>
    <row r="492">
      <c r="A492" t="n">
        <v>-1.00114831E8</v>
      </c>
      <c r="B492" t="inlineStr">
        <is>
          <t>26267</t>
        </is>
      </c>
      <c r="C492" t="n">
        <f>VLOOKUP(data[[#This Row],[Course ID]],courses!A:E,2,FALSE)</f>
        <v>0.0</v>
      </c>
      <c r="D492" t="n">
        <f>VLOOKUP(data[[#This Row],[Course ID]],courses!A:E,3,FALSE)</f>
        <v>0.0</v>
      </c>
      <c r="E492" t="n">
        <f>VLOOKUP(data[[#This Row],[Course ID]],courses!A:E,4,FALSE)</f>
        <v>0.0</v>
      </c>
      <c r="F492" t="n">
        <f>VLOOKUP(data[[#This Row],[Course ID]],courses!A:E,5,FALSE)</f>
        <v>0.0</v>
      </c>
      <c r="G492" t="inlineStr">
        <is>
          <t>4269060</t>
        </is>
      </c>
      <c r="H492" t="inlineStr">
        <is>
          <t>EngageAlternativeFormat</t>
        </is>
      </c>
      <c r="I492" t="n">
        <v>1.0</v>
      </c>
      <c r="J492" t="n">
        <v>0.0</v>
      </c>
      <c r="K492" t="n">
        <v>0.0</v>
      </c>
      <c r="L492" t="n">
        <v>0.0</v>
      </c>
      <c r="M492" t="n">
        <v>1.609826024E9</v>
      </c>
      <c r="N492" t="inlineStr">
        <is>
          <t>6859</t>
        </is>
      </c>
      <c r="O492" t="inlineStr">
        <is>
          <t>pdf</t>
        </is>
      </c>
      <c r="P492" t="inlineStr">
        <is>
          <t/>
        </is>
      </c>
      <c r="Q492" t="inlineStr">
        <is>
          <t/>
        </is>
      </c>
      <c r="R492" t="inlineStr">
        <is>
          <t/>
        </is>
      </c>
      <c r="S492" t="inlineStr">
        <is>
          <t/>
        </is>
      </c>
      <c r="T492" t="n">
        <v>44200.0</v>
      </c>
      <c r="U492" t="n">
        <v>1.0</v>
      </c>
      <c r="V492" t="n">
        <v>0.0</v>
      </c>
    </row>
    <row r="493">
      <c r="A493" t="n">
        <v>1.824477177E9</v>
      </c>
      <c r="B493" t="inlineStr">
        <is>
          <t>26267</t>
        </is>
      </c>
      <c r="C493" t="n">
        <f>VLOOKUP(data[[#This Row],[Course ID]],courses!A:E,2,FALSE)</f>
        <v>0.0</v>
      </c>
      <c r="D493" t="n">
        <f>VLOOKUP(data[[#This Row],[Course ID]],courses!A:E,3,FALSE)</f>
        <v>0.0</v>
      </c>
      <c r="E493" t="n">
        <f>VLOOKUP(data[[#This Row],[Course ID]],courses!A:E,4,FALSE)</f>
        <v>0.0</v>
      </c>
      <c r="F493" t="n">
        <f>VLOOKUP(data[[#This Row],[Course ID]],courses!A:E,5,FALSE)</f>
        <v>0.0</v>
      </c>
      <c r="G493" t="inlineStr">
        <is>
          <t>4269060</t>
        </is>
      </c>
      <c r="H493" t="inlineStr">
        <is>
          <t>BeginDownloadAlternativeFormats</t>
        </is>
      </c>
      <c r="I493" t="n">
        <v>0.0</v>
      </c>
      <c r="J493" t="n">
        <v>1.0</v>
      </c>
      <c r="K493" t="n">
        <v>0.0</v>
      </c>
      <c r="L493" t="n">
        <v>0.0</v>
      </c>
      <c r="M493" t="n">
        <v>1.60982604E9</v>
      </c>
      <c r="N493" t="inlineStr">
        <is>
          <t>6859</t>
        </is>
      </c>
      <c r="O493" t="inlineStr">
        <is>
          <t>pdf</t>
        </is>
      </c>
      <c r="P493" t="inlineStr">
        <is>
          <t>Html</t>
        </is>
      </c>
      <c r="Q493" t="inlineStr">
        <is>
          <t/>
        </is>
      </c>
      <c r="R493" t="inlineStr">
        <is>
          <t/>
        </is>
      </c>
      <c r="S493" t="inlineStr">
        <is>
          <t/>
        </is>
      </c>
      <c r="T493" t="n">
        <v>44200.0</v>
      </c>
      <c r="U493" t="n">
        <v>1.0</v>
      </c>
      <c r="V493" t="n">
        <v>0.0</v>
      </c>
    </row>
    <row r="494">
      <c r="A494" t="n">
        <v>4.8217832E8</v>
      </c>
      <c r="B494" t="inlineStr">
        <is>
          <t>26267</t>
        </is>
      </c>
      <c r="C494" t="n">
        <f>VLOOKUP(data[[#This Row],[Course ID]],courses!A:E,2,FALSE)</f>
        <v>0.0</v>
      </c>
      <c r="D494" t="n">
        <f>VLOOKUP(data[[#This Row],[Course ID]],courses!A:E,3,FALSE)</f>
        <v>0.0</v>
      </c>
      <c r="E494" t="n">
        <f>VLOOKUP(data[[#This Row],[Course ID]],courses!A:E,4,FALSE)</f>
        <v>0.0</v>
      </c>
      <c r="F494" t="n">
        <f>VLOOKUP(data[[#This Row],[Course ID]],courses!A:E,5,FALSE)</f>
        <v>0.0</v>
      </c>
      <c r="G494" t="inlineStr">
        <is>
          <t>4269060</t>
        </is>
      </c>
      <c r="H494" t="inlineStr">
        <is>
          <t>EngageAlternativeFormat</t>
        </is>
      </c>
      <c r="I494" t="n">
        <v>1.0</v>
      </c>
      <c r="J494" t="n">
        <v>0.0</v>
      </c>
      <c r="K494" t="n">
        <v>0.0</v>
      </c>
      <c r="L494" t="n">
        <v>0.0</v>
      </c>
      <c r="M494" t="n">
        <v>1.609826063E9</v>
      </c>
      <c r="N494" t="inlineStr">
        <is>
          <t>6859</t>
        </is>
      </c>
      <c r="O494" t="inlineStr">
        <is>
          <t>pdf</t>
        </is>
      </c>
      <c r="P494" t="inlineStr">
        <is>
          <t/>
        </is>
      </c>
      <c r="Q494" t="inlineStr">
        <is>
          <t/>
        </is>
      </c>
      <c r="R494" t="inlineStr">
        <is>
          <t/>
        </is>
      </c>
      <c r="S494" t="inlineStr">
        <is>
          <t/>
        </is>
      </c>
      <c r="T494" t="n">
        <v>44200.0</v>
      </c>
      <c r="U494" t="n">
        <v>1.0</v>
      </c>
      <c r="V494" t="n">
        <v>0.0</v>
      </c>
    </row>
    <row r="495">
      <c r="A495" t="n">
        <v>1.955702908E9</v>
      </c>
      <c r="B495" t="inlineStr">
        <is>
          <t>26267</t>
        </is>
      </c>
      <c r="C495" t="n">
        <f>VLOOKUP(data[[#This Row],[Course ID]],courses!A:E,2,FALSE)</f>
        <v>0.0</v>
      </c>
      <c r="D495" t="n">
        <f>VLOOKUP(data[[#This Row],[Course ID]],courses!A:E,3,FALSE)</f>
        <v>0.0</v>
      </c>
      <c r="E495" t="n">
        <f>VLOOKUP(data[[#This Row],[Course ID]],courses!A:E,4,FALSE)</f>
        <v>0.0</v>
      </c>
      <c r="F495" t="n">
        <f>VLOOKUP(data[[#This Row],[Course ID]],courses!A:E,5,FALSE)</f>
        <v>0.0</v>
      </c>
      <c r="G495" t="inlineStr">
        <is>
          <t>4269060</t>
        </is>
      </c>
      <c r="H495" t="inlineStr">
        <is>
          <t>BeginDownloadAlternativeFormats</t>
        </is>
      </c>
      <c r="I495" t="n">
        <v>0.0</v>
      </c>
      <c r="J495" t="n">
        <v>1.0</v>
      </c>
      <c r="K495" t="n">
        <v>0.0</v>
      </c>
      <c r="L495" t="n">
        <v>0.0</v>
      </c>
      <c r="M495" t="n">
        <v>1.609826074E9</v>
      </c>
      <c r="N495" t="inlineStr">
        <is>
          <t>6859</t>
        </is>
      </c>
      <c r="O495" t="inlineStr">
        <is>
          <t>pdf</t>
        </is>
      </c>
      <c r="P495" t="inlineStr">
        <is>
          <t>Html</t>
        </is>
      </c>
      <c r="Q495" t="inlineStr">
        <is>
          <t/>
        </is>
      </c>
      <c r="R495" t="inlineStr">
        <is>
          <t/>
        </is>
      </c>
      <c r="S495" t="inlineStr">
        <is>
          <t/>
        </is>
      </c>
      <c r="T495" t="n">
        <v>44200.0</v>
      </c>
      <c r="U495" t="n">
        <v>1.0</v>
      </c>
      <c r="V495" t="n">
        <v>0.0</v>
      </c>
    </row>
    <row r="496">
      <c r="A496" t="n">
        <v>-9.55564068E8</v>
      </c>
      <c r="B496" t="inlineStr">
        <is>
          <t>26267</t>
        </is>
      </c>
      <c r="C496" t="n">
        <f>VLOOKUP(data[[#This Row],[Course ID]],courses!A:E,2,FALSE)</f>
        <v>0.0</v>
      </c>
      <c r="D496" t="n">
        <f>VLOOKUP(data[[#This Row],[Course ID]],courses!A:E,3,FALSE)</f>
        <v>0.0</v>
      </c>
      <c r="E496" t="n">
        <f>VLOOKUP(data[[#This Row],[Course ID]],courses!A:E,4,FALSE)</f>
        <v>0.0</v>
      </c>
      <c r="F496" t="n">
        <f>VLOOKUP(data[[#This Row],[Course ID]],courses!A:E,5,FALSE)</f>
        <v>0.0</v>
      </c>
      <c r="G496" t="inlineStr">
        <is>
          <t>4269060</t>
        </is>
      </c>
      <c r="H496" t="inlineStr">
        <is>
          <t>EngageAlternativeFormat</t>
        </is>
      </c>
      <c r="I496" t="n">
        <v>1.0</v>
      </c>
      <c r="J496" t="n">
        <v>0.0</v>
      </c>
      <c r="K496" t="n">
        <v>0.0</v>
      </c>
      <c r="L496" t="n">
        <v>0.0</v>
      </c>
      <c r="M496" t="n">
        <v>1.609826357E9</v>
      </c>
      <c r="N496" t="inlineStr">
        <is>
          <t>6859</t>
        </is>
      </c>
      <c r="O496" t="inlineStr">
        <is>
          <t>pdf</t>
        </is>
      </c>
      <c r="P496" t="inlineStr">
        <is>
          <t/>
        </is>
      </c>
      <c r="Q496" t="inlineStr">
        <is>
          <t/>
        </is>
      </c>
      <c r="R496" t="inlineStr">
        <is>
          <t/>
        </is>
      </c>
      <c r="S496" t="inlineStr">
        <is>
          <t/>
        </is>
      </c>
      <c r="T496" t="n">
        <v>44200.0</v>
      </c>
      <c r="U496" t="n">
        <v>1.0</v>
      </c>
      <c r="V496" t="n">
        <v>0.0</v>
      </c>
    </row>
    <row r="497">
      <c r="A497" t="n">
        <v>-1.285038349E9</v>
      </c>
      <c r="B497" t="inlineStr">
        <is>
          <t>26267</t>
        </is>
      </c>
      <c r="C497" t="n">
        <f>VLOOKUP(data[[#This Row],[Course ID]],courses!A:E,2,FALSE)</f>
        <v>0.0</v>
      </c>
      <c r="D497" t="n">
        <f>VLOOKUP(data[[#This Row],[Course ID]],courses!A:E,3,FALSE)</f>
        <v>0.0</v>
      </c>
      <c r="E497" t="n">
        <f>VLOOKUP(data[[#This Row],[Course ID]],courses!A:E,4,FALSE)</f>
        <v>0.0</v>
      </c>
      <c r="F497" t="n">
        <f>VLOOKUP(data[[#This Row],[Course ID]],courses!A:E,5,FALSE)</f>
        <v>0.0</v>
      </c>
      <c r="G497" t="inlineStr">
        <is>
          <t>4269060</t>
        </is>
      </c>
      <c r="H497" t="inlineStr">
        <is>
          <t>BeginDownloadAlternativeFormats</t>
        </is>
      </c>
      <c r="I497" t="n">
        <v>0.0</v>
      </c>
      <c r="J497" t="n">
        <v>1.0</v>
      </c>
      <c r="K497" t="n">
        <v>0.0</v>
      </c>
      <c r="L497" t="n">
        <v>0.0</v>
      </c>
      <c r="M497" t="n">
        <v>1.609826441E9</v>
      </c>
      <c r="N497" t="inlineStr">
        <is>
          <t>6859</t>
        </is>
      </c>
      <c r="O497" t="inlineStr">
        <is>
          <t>pdf</t>
        </is>
      </c>
      <c r="P497" t="inlineStr">
        <is>
          <t>Html</t>
        </is>
      </c>
      <c r="Q497" t="inlineStr">
        <is>
          <t/>
        </is>
      </c>
      <c r="R497" t="inlineStr">
        <is>
          <t/>
        </is>
      </c>
      <c r="S497" t="inlineStr">
        <is>
          <t/>
        </is>
      </c>
      <c r="T497" t="n">
        <v>44200.0</v>
      </c>
      <c r="U497" t="n">
        <v>1.0</v>
      </c>
      <c r="V497" t="n">
        <v>0.0</v>
      </c>
    </row>
    <row r="498">
      <c r="A498" t="n">
        <v>1.03082447E9</v>
      </c>
      <c r="B498" t="inlineStr">
        <is>
          <t>17270</t>
        </is>
      </c>
      <c r="C498" t="n">
        <f>VLOOKUP(data[[#This Row],[Course ID]],courses!A:E,2,FALSE)</f>
        <v>0.0</v>
      </c>
      <c r="D498" t="n">
        <f>VLOOKUP(data[[#This Row],[Course ID]],courses!A:E,3,FALSE)</f>
        <v>0.0</v>
      </c>
      <c r="E498" t="n">
        <f>VLOOKUP(data[[#This Row],[Course ID]],courses!A:E,4,FALSE)</f>
        <v>0.0</v>
      </c>
      <c r="F498" t="n">
        <f>VLOOKUP(data[[#This Row],[Course ID]],courses!A:E,5,FALSE)</f>
        <v>0.0</v>
      </c>
      <c r="G498" t="inlineStr">
        <is>
          <t>4216182</t>
        </is>
      </c>
      <c r="H498" t="inlineStr">
        <is>
          <t>EngageAlternativeFormat</t>
        </is>
      </c>
      <c r="I498" t="n">
        <v>1.0</v>
      </c>
      <c r="J498" t="n">
        <v>0.0</v>
      </c>
      <c r="K498" t="n">
        <v>0.0</v>
      </c>
      <c r="L498" t="n">
        <v>0.0</v>
      </c>
      <c r="M498" t="n">
        <v>1.6098265E9</v>
      </c>
      <c r="N498" t="inlineStr">
        <is>
          <t>6859</t>
        </is>
      </c>
      <c r="O498" t="inlineStr">
        <is>
          <t>pdf</t>
        </is>
      </c>
      <c r="P498" t="inlineStr">
        <is>
          <t/>
        </is>
      </c>
      <c r="Q498" t="inlineStr">
        <is>
          <t/>
        </is>
      </c>
      <c r="R498" t="inlineStr">
        <is>
          <t/>
        </is>
      </c>
      <c r="S498" t="inlineStr">
        <is>
          <t/>
        </is>
      </c>
      <c r="T498" t="n">
        <v>44200.0</v>
      </c>
      <c r="U498" t="n">
        <v>1.0</v>
      </c>
      <c r="V498" t="n">
        <v>0.0</v>
      </c>
    </row>
    <row r="499">
      <c r="A499" t="n">
        <v>1.322362574E9</v>
      </c>
      <c r="B499" t="inlineStr">
        <is>
          <t>17270</t>
        </is>
      </c>
      <c r="C499" t="n">
        <f>VLOOKUP(data[[#This Row],[Course ID]],courses!A:E,2,FALSE)</f>
        <v>0.0</v>
      </c>
      <c r="D499" t="n">
        <f>VLOOKUP(data[[#This Row],[Course ID]],courses!A:E,3,FALSE)</f>
        <v>0.0</v>
      </c>
      <c r="E499" t="n">
        <f>VLOOKUP(data[[#This Row],[Course ID]],courses!A:E,4,FALSE)</f>
        <v>0.0</v>
      </c>
      <c r="F499" t="n">
        <f>VLOOKUP(data[[#This Row],[Course ID]],courses!A:E,5,FALSE)</f>
        <v>0.0</v>
      </c>
      <c r="G499" t="inlineStr">
        <is>
          <t>4269667</t>
        </is>
      </c>
      <c r="H499" t="inlineStr">
        <is>
          <t>EngageAlternativeFormat</t>
        </is>
      </c>
      <c r="I499" t="n">
        <v>1.0</v>
      </c>
      <c r="J499" t="n">
        <v>0.0</v>
      </c>
      <c r="K499" t="n">
        <v>0.0</v>
      </c>
      <c r="L499" t="n">
        <v>0.0</v>
      </c>
      <c r="M499" t="n">
        <v>1.609826838E9</v>
      </c>
      <c r="N499" t="inlineStr">
        <is>
          <t>6859</t>
        </is>
      </c>
      <c r="O499" t="inlineStr">
        <is>
          <t>pdf</t>
        </is>
      </c>
      <c r="P499" t="inlineStr">
        <is>
          <t/>
        </is>
      </c>
      <c r="Q499" t="inlineStr">
        <is>
          <t/>
        </is>
      </c>
      <c r="R499" t="inlineStr">
        <is>
          <t/>
        </is>
      </c>
      <c r="S499" t="inlineStr">
        <is>
          <t/>
        </is>
      </c>
      <c r="T499" t="n">
        <v>44200.0</v>
      </c>
      <c r="U499" t="n">
        <v>1.0</v>
      </c>
      <c r="V499" t="n">
        <v>0.0</v>
      </c>
    </row>
    <row r="500">
      <c r="A500" t="n">
        <v>3.1279356E8</v>
      </c>
      <c r="B500" t="inlineStr">
        <is>
          <t>17270</t>
        </is>
      </c>
      <c r="C500" t="n">
        <f>VLOOKUP(data[[#This Row],[Course ID]],courses!A:E,2,FALSE)</f>
        <v>0.0</v>
      </c>
      <c r="D500" t="n">
        <f>VLOOKUP(data[[#This Row],[Course ID]],courses!A:E,3,FALSE)</f>
        <v>0.0</v>
      </c>
      <c r="E500" t="n">
        <f>VLOOKUP(data[[#This Row],[Course ID]],courses!A:E,4,FALSE)</f>
        <v>0.0</v>
      </c>
      <c r="F500" t="n">
        <f>VLOOKUP(data[[#This Row],[Course ID]],courses!A:E,5,FALSE)</f>
        <v>0.0</v>
      </c>
      <c r="G500" t="inlineStr">
        <is>
          <t>4216182</t>
        </is>
      </c>
      <c r="H500" t="inlineStr">
        <is>
          <t>EngageAlternativeFormat</t>
        </is>
      </c>
      <c r="I500" t="n">
        <v>1.0</v>
      </c>
      <c r="J500" t="n">
        <v>0.0</v>
      </c>
      <c r="K500" t="n">
        <v>0.0</v>
      </c>
      <c r="L500" t="n">
        <v>0.0</v>
      </c>
      <c r="M500" t="n">
        <v>1.609827592E9</v>
      </c>
      <c r="N500" t="inlineStr">
        <is>
          <t>6859</t>
        </is>
      </c>
      <c r="O500" t="inlineStr">
        <is>
          <t>pdf</t>
        </is>
      </c>
      <c r="P500" t="inlineStr">
        <is>
          <t/>
        </is>
      </c>
      <c r="Q500" t="inlineStr">
        <is>
          <t/>
        </is>
      </c>
      <c r="R500" t="inlineStr">
        <is>
          <t/>
        </is>
      </c>
      <c r="S500" t="inlineStr">
        <is>
          <t/>
        </is>
      </c>
      <c r="T500" t="n">
        <v>44200.0</v>
      </c>
      <c r="U500" t="n">
        <v>1.0</v>
      </c>
      <c r="V500" t="n">
        <v>0.0</v>
      </c>
    </row>
    <row r="501">
      <c r="A501" t="n">
        <v>-1.359975341E9</v>
      </c>
      <c r="B501" t="inlineStr">
        <is>
          <t>26267</t>
        </is>
      </c>
      <c r="C501" t="n">
        <f>VLOOKUP(data[[#This Row],[Course ID]],courses!A:E,2,FALSE)</f>
        <v>0.0</v>
      </c>
      <c r="D501" t="n">
        <f>VLOOKUP(data[[#This Row],[Course ID]],courses!A:E,3,FALSE)</f>
        <v>0.0</v>
      </c>
      <c r="E501" t="n">
        <f>VLOOKUP(data[[#This Row],[Course ID]],courses!A:E,4,FALSE)</f>
        <v>0.0</v>
      </c>
      <c r="F501" t="n">
        <f>VLOOKUP(data[[#This Row],[Course ID]],courses!A:E,5,FALSE)</f>
        <v>0.0</v>
      </c>
      <c r="G501" t="inlineStr">
        <is>
          <t>4269060</t>
        </is>
      </c>
      <c r="H501" t="inlineStr">
        <is>
          <t>EngageAlternativeFormat</t>
        </is>
      </c>
      <c r="I501" t="n">
        <v>1.0</v>
      </c>
      <c r="J501" t="n">
        <v>0.0</v>
      </c>
      <c r="K501" t="n">
        <v>0.0</v>
      </c>
      <c r="L501" t="n">
        <v>0.0</v>
      </c>
      <c r="M501" t="n">
        <v>1.609828016E9</v>
      </c>
      <c r="N501" t="inlineStr">
        <is>
          <t>6859</t>
        </is>
      </c>
      <c r="O501" t="inlineStr">
        <is>
          <t>pdf</t>
        </is>
      </c>
      <c r="P501" t="inlineStr">
        <is>
          <t/>
        </is>
      </c>
      <c r="Q501" t="inlineStr">
        <is>
          <t/>
        </is>
      </c>
      <c r="R501" t="inlineStr">
        <is>
          <t/>
        </is>
      </c>
      <c r="S501" t="inlineStr">
        <is>
          <t/>
        </is>
      </c>
      <c r="T501" t="n">
        <v>44200.0</v>
      </c>
      <c r="U501" t="n">
        <v>1.0</v>
      </c>
      <c r="V501" t="n">
        <v>0.0</v>
      </c>
    </row>
    <row r="502">
      <c r="A502" t="n">
        <v>4.3474442E7</v>
      </c>
      <c r="B502" t="inlineStr">
        <is>
          <t>26267</t>
        </is>
      </c>
      <c r="C502" t="n">
        <f>VLOOKUP(data[[#This Row],[Course ID]],courses!A:E,2,FALSE)</f>
        <v>0.0</v>
      </c>
      <c r="D502" t="n">
        <f>VLOOKUP(data[[#This Row],[Course ID]],courses!A:E,3,FALSE)</f>
        <v>0.0</v>
      </c>
      <c r="E502" t="n">
        <f>VLOOKUP(data[[#This Row],[Course ID]],courses!A:E,4,FALSE)</f>
        <v>0.0</v>
      </c>
      <c r="F502" t="n">
        <f>VLOOKUP(data[[#This Row],[Course ID]],courses!A:E,5,FALSE)</f>
        <v>0.0</v>
      </c>
      <c r="G502" t="inlineStr">
        <is>
          <t>4269060</t>
        </is>
      </c>
      <c r="H502" t="inlineStr">
        <is>
          <t>BeginDownloadAlternativeFormats</t>
        </is>
      </c>
      <c r="I502" t="n">
        <v>0.0</v>
      </c>
      <c r="J502" t="n">
        <v>1.0</v>
      </c>
      <c r="K502" t="n">
        <v>0.0</v>
      </c>
      <c r="L502" t="n">
        <v>0.0</v>
      </c>
      <c r="M502" t="n">
        <v>1.609828031E9</v>
      </c>
      <c r="N502" t="inlineStr">
        <is>
          <t>6859</t>
        </is>
      </c>
      <c r="O502" t="inlineStr">
        <is>
          <t>pdf</t>
        </is>
      </c>
      <c r="P502" t="inlineStr">
        <is>
          <t>Html</t>
        </is>
      </c>
      <c r="Q502" t="inlineStr">
        <is>
          <t/>
        </is>
      </c>
      <c r="R502" t="inlineStr">
        <is>
          <t/>
        </is>
      </c>
      <c r="S502" t="inlineStr">
        <is>
          <t/>
        </is>
      </c>
      <c r="T502" t="n">
        <v>44200.0</v>
      </c>
      <c r="U502" t="n">
        <v>1.0</v>
      </c>
      <c r="V502" t="n">
        <v>0.0</v>
      </c>
    </row>
    <row r="503">
      <c r="A503" t="n">
        <v>-2.64495779E8</v>
      </c>
      <c r="B503" t="inlineStr">
        <is>
          <t>26267</t>
        </is>
      </c>
      <c r="C503" t="n">
        <f>VLOOKUP(data[[#This Row],[Course ID]],courses!A:E,2,FALSE)</f>
        <v>0.0</v>
      </c>
      <c r="D503" t="n">
        <f>VLOOKUP(data[[#This Row],[Course ID]],courses!A:E,3,FALSE)</f>
        <v>0.0</v>
      </c>
      <c r="E503" t="n">
        <f>VLOOKUP(data[[#This Row],[Course ID]],courses!A:E,4,FALSE)</f>
        <v>0.0</v>
      </c>
      <c r="F503" t="n">
        <f>VLOOKUP(data[[#This Row],[Course ID]],courses!A:E,5,FALSE)</f>
        <v>0.0</v>
      </c>
      <c r="G503" t="inlineStr">
        <is>
          <t>4269060</t>
        </is>
      </c>
      <c r="H503" t="inlineStr">
        <is>
          <t>EngageAlternativeFormat</t>
        </is>
      </c>
      <c r="I503" t="n">
        <v>1.0</v>
      </c>
      <c r="J503" t="n">
        <v>0.0</v>
      </c>
      <c r="K503" t="n">
        <v>0.0</v>
      </c>
      <c r="L503" t="n">
        <v>0.0</v>
      </c>
      <c r="M503" t="n">
        <v>1.609828038E9</v>
      </c>
      <c r="N503" t="inlineStr">
        <is>
          <t>6859</t>
        </is>
      </c>
      <c r="O503" t="inlineStr">
        <is>
          <t>pdf</t>
        </is>
      </c>
      <c r="P503" t="inlineStr">
        <is>
          <t/>
        </is>
      </c>
      <c r="Q503" t="inlineStr">
        <is>
          <t/>
        </is>
      </c>
      <c r="R503" t="inlineStr">
        <is>
          <t/>
        </is>
      </c>
      <c r="S503" t="inlineStr">
        <is>
          <t/>
        </is>
      </c>
      <c r="T503" t="n">
        <v>44200.0</v>
      </c>
      <c r="U503" t="n">
        <v>1.0</v>
      </c>
      <c r="V503" t="n">
        <v>0.0</v>
      </c>
    </row>
    <row r="504">
      <c r="A504" t="n">
        <v>1.022545679E9</v>
      </c>
      <c r="B504" t="inlineStr">
        <is>
          <t>17270</t>
        </is>
      </c>
      <c r="C504" t="n">
        <f>VLOOKUP(data[[#This Row],[Course ID]],courses!A:E,2,FALSE)</f>
        <v>0.0</v>
      </c>
      <c r="D504" t="n">
        <f>VLOOKUP(data[[#This Row],[Course ID]],courses!A:E,3,FALSE)</f>
        <v>0.0</v>
      </c>
      <c r="E504" t="n">
        <f>VLOOKUP(data[[#This Row],[Course ID]],courses!A:E,4,FALSE)</f>
        <v>0.0</v>
      </c>
      <c r="F504" t="n">
        <f>VLOOKUP(data[[#This Row],[Course ID]],courses!A:E,5,FALSE)</f>
        <v>0.0</v>
      </c>
      <c r="G504" t="inlineStr">
        <is>
          <t>4269667</t>
        </is>
      </c>
      <c r="H504" t="inlineStr">
        <is>
          <t>EngageAlternativeFormat</t>
        </is>
      </c>
      <c r="I504" t="n">
        <v>1.0</v>
      </c>
      <c r="J504" t="n">
        <v>0.0</v>
      </c>
      <c r="K504" t="n">
        <v>0.0</v>
      </c>
      <c r="L504" t="n">
        <v>0.0</v>
      </c>
      <c r="M504" t="n">
        <v>1.609828524E9</v>
      </c>
      <c r="N504" t="inlineStr">
        <is>
          <t>6859</t>
        </is>
      </c>
      <c r="O504" t="inlineStr">
        <is>
          <t>pdf</t>
        </is>
      </c>
      <c r="P504" t="inlineStr">
        <is>
          <t/>
        </is>
      </c>
      <c r="Q504" t="inlineStr">
        <is>
          <t/>
        </is>
      </c>
      <c r="R504" t="inlineStr">
        <is>
          <t/>
        </is>
      </c>
      <c r="S504" t="inlineStr">
        <is>
          <t/>
        </is>
      </c>
      <c r="T504" t="n">
        <v>44200.0</v>
      </c>
      <c r="U504" t="n">
        <v>1.0</v>
      </c>
      <c r="V504" t="n">
        <v>0.0</v>
      </c>
    </row>
    <row r="505">
      <c r="A505" t="n">
        <v>1.66722782E9</v>
      </c>
      <c r="B505" t="inlineStr">
        <is>
          <t>17270</t>
        </is>
      </c>
      <c r="C505" t="n">
        <f>VLOOKUP(data[[#This Row],[Course ID]],courses!A:E,2,FALSE)</f>
        <v>0.0</v>
      </c>
      <c r="D505" t="n">
        <f>VLOOKUP(data[[#This Row],[Course ID]],courses!A:E,3,FALSE)</f>
        <v>0.0</v>
      </c>
      <c r="E505" t="n">
        <f>VLOOKUP(data[[#This Row],[Course ID]],courses!A:E,4,FALSE)</f>
        <v>0.0</v>
      </c>
      <c r="F505" t="n">
        <f>VLOOKUP(data[[#This Row],[Course ID]],courses!A:E,5,FALSE)</f>
        <v>0.0</v>
      </c>
      <c r="G505" t="inlineStr">
        <is>
          <t>4269667</t>
        </is>
      </c>
      <c r="H505" t="inlineStr">
        <is>
          <t>EngageAlternativeFormat</t>
        </is>
      </c>
      <c r="I505" t="n">
        <v>1.0</v>
      </c>
      <c r="J505" t="n">
        <v>0.0</v>
      </c>
      <c r="K505" t="n">
        <v>0.0</v>
      </c>
      <c r="L505" t="n">
        <v>0.0</v>
      </c>
      <c r="M505" t="n">
        <v>1.609828615E9</v>
      </c>
      <c r="N505" t="inlineStr">
        <is>
          <t>6859</t>
        </is>
      </c>
      <c r="O505" t="inlineStr">
        <is>
          <t>pdf</t>
        </is>
      </c>
      <c r="P505" t="inlineStr">
        <is>
          <t/>
        </is>
      </c>
      <c r="Q505" t="inlineStr">
        <is>
          <t/>
        </is>
      </c>
      <c r="R505" t="inlineStr">
        <is>
          <t/>
        </is>
      </c>
      <c r="S505" t="inlineStr">
        <is>
          <t/>
        </is>
      </c>
      <c r="T505" t="n">
        <v>44200.0</v>
      </c>
      <c r="U505" t="n">
        <v>1.0</v>
      </c>
      <c r="V505" t="n">
        <v>0.0</v>
      </c>
    </row>
    <row r="506">
      <c r="A506" t="n">
        <v>1.806311874E9</v>
      </c>
      <c r="B506" t="inlineStr">
        <is>
          <t>61</t>
        </is>
      </c>
      <c r="C506" t="n">
        <f>VLOOKUP(data[[#This Row],[Course ID]],courses!A:E,2,FALSE)</f>
        <v>0.0</v>
      </c>
      <c r="D506" t="n">
        <f>VLOOKUP(data[[#This Row],[Course ID]],courses!A:E,3,FALSE)</f>
        <v>0.0</v>
      </c>
      <c r="E506" t="n">
        <f>VLOOKUP(data[[#This Row],[Course ID]],courses!A:E,4,FALSE)</f>
        <v>0.0</v>
      </c>
      <c r="F506" t="n">
        <f>VLOOKUP(data[[#This Row],[Course ID]],courses!A:E,5,FALSE)</f>
        <v>0.0</v>
      </c>
      <c r="G506" t="inlineStr">
        <is>
          <t>4270429</t>
        </is>
      </c>
      <c r="H506" t="inlineStr">
        <is>
          <t>EngageAlternativeFormat</t>
        </is>
      </c>
      <c r="I506" t="n">
        <v>1.0</v>
      </c>
      <c r="J506" t="n">
        <v>0.0</v>
      </c>
      <c r="K506" t="n">
        <v>0.0</v>
      </c>
      <c r="L506" t="n">
        <v>0.0</v>
      </c>
      <c r="M506" t="n">
        <v>1.609830392E9</v>
      </c>
      <c r="N506" t="inlineStr">
        <is>
          <t>6859</t>
        </is>
      </c>
      <c r="O506" t="inlineStr">
        <is>
          <t>pdf</t>
        </is>
      </c>
      <c r="P506" t="inlineStr">
        <is>
          <t/>
        </is>
      </c>
      <c r="Q506" t="inlineStr">
        <is>
          <t/>
        </is>
      </c>
      <c r="R506" t="inlineStr">
        <is>
          <t/>
        </is>
      </c>
      <c r="S506" t="inlineStr">
        <is>
          <t/>
        </is>
      </c>
      <c r="T506" t="n">
        <v>44200.0</v>
      </c>
      <c r="U506" t="n">
        <v>1.0</v>
      </c>
      <c r="V506" t="n">
        <v>0.0</v>
      </c>
    </row>
    <row r="507">
      <c r="A507" t="n">
        <v>-9.6570387E8</v>
      </c>
      <c r="B507" t="inlineStr">
        <is>
          <t>17270</t>
        </is>
      </c>
      <c r="C507" t="n">
        <f>VLOOKUP(data[[#This Row],[Course ID]],courses!A:E,2,FALSE)</f>
        <v>0.0</v>
      </c>
      <c r="D507" t="n">
        <f>VLOOKUP(data[[#This Row],[Course ID]],courses!A:E,3,FALSE)</f>
        <v>0.0</v>
      </c>
      <c r="E507" t="n">
        <f>VLOOKUP(data[[#This Row],[Course ID]],courses!A:E,4,FALSE)</f>
        <v>0.0</v>
      </c>
      <c r="F507" t="n">
        <f>VLOOKUP(data[[#This Row],[Course ID]],courses!A:E,5,FALSE)</f>
        <v>0.0</v>
      </c>
      <c r="G507" t="inlineStr">
        <is>
          <t>4269667</t>
        </is>
      </c>
      <c r="H507" t="inlineStr">
        <is>
          <t>EngageAlternativeFormat</t>
        </is>
      </c>
      <c r="I507" t="n">
        <v>1.0</v>
      </c>
      <c r="J507" t="n">
        <v>0.0</v>
      </c>
      <c r="K507" t="n">
        <v>0.0</v>
      </c>
      <c r="L507" t="n">
        <v>0.0</v>
      </c>
      <c r="M507" t="n">
        <v>1.609830986E9</v>
      </c>
      <c r="N507" t="inlineStr">
        <is>
          <t>6859</t>
        </is>
      </c>
      <c r="O507" t="inlineStr">
        <is>
          <t>pdf</t>
        </is>
      </c>
      <c r="P507" t="inlineStr">
        <is>
          <t/>
        </is>
      </c>
      <c r="Q507" t="inlineStr">
        <is>
          <t/>
        </is>
      </c>
      <c r="R507" t="inlineStr">
        <is>
          <t/>
        </is>
      </c>
      <c r="S507" t="inlineStr">
        <is>
          <t/>
        </is>
      </c>
      <c r="T507" t="n">
        <v>44200.0</v>
      </c>
      <c r="U507" t="n">
        <v>1.0</v>
      </c>
      <c r="V507" t="n">
        <v>0.0</v>
      </c>
    </row>
    <row r="508">
      <c r="A508" t="n">
        <v>3.16023681E8</v>
      </c>
      <c r="B508" t="inlineStr">
        <is>
          <t>17270</t>
        </is>
      </c>
      <c r="C508" t="n">
        <f>VLOOKUP(data[[#This Row],[Course ID]],courses!A:E,2,FALSE)</f>
        <v>0.0</v>
      </c>
      <c r="D508" t="n">
        <f>VLOOKUP(data[[#This Row],[Course ID]],courses!A:E,3,FALSE)</f>
        <v>0.0</v>
      </c>
      <c r="E508" t="n">
        <f>VLOOKUP(data[[#This Row],[Course ID]],courses!A:E,4,FALSE)</f>
        <v>0.0</v>
      </c>
      <c r="F508" t="n">
        <f>VLOOKUP(data[[#This Row],[Course ID]],courses!A:E,5,FALSE)</f>
        <v>0.0</v>
      </c>
      <c r="G508" t="inlineStr">
        <is>
          <t>4269667</t>
        </is>
      </c>
      <c r="H508" t="inlineStr">
        <is>
          <t>EngageAlternativeFormat</t>
        </is>
      </c>
      <c r="I508" t="n">
        <v>1.0</v>
      </c>
      <c r="J508" t="n">
        <v>0.0</v>
      </c>
      <c r="K508" t="n">
        <v>0.0</v>
      </c>
      <c r="L508" t="n">
        <v>0.0</v>
      </c>
      <c r="M508" t="n">
        <v>1.609831019E9</v>
      </c>
      <c r="N508" t="inlineStr">
        <is>
          <t>6859</t>
        </is>
      </c>
      <c r="O508" t="inlineStr">
        <is>
          <t>pdf</t>
        </is>
      </c>
      <c r="P508" t="inlineStr">
        <is>
          <t/>
        </is>
      </c>
      <c r="Q508" t="inlineStr">
        <is>
          <t/>
        </is>
      </c>
      <c r="R508" t="inlineStr">
        <is>
          <t/>
        </is>
      </c>
      <c r="S508" t="inlineStr">
        <is>
          <t/>
        </is>
      </c>
      <c r="T508" t="n">
        <v>44200.0</v>
      </c>
      <c r="U508" t="n">
        <v>1.0</v>
      </c>
      <c r="V508" t="n">
        <v>0.0</v>
      </c>
    </row>
    <row r="509">
      <c r="A509" t="n">
        <v>4.4473286E7</v>
      </c>
      <c r="B509" t="inlineStr">
        <is>
          <t>74</t>
        </is>
      </c>
      <c r="C509" t="n">
        <f>VLOOKUP(data[[#This Row],[Course ID]],courses!A:E,2,FALSE)</f>
        <v>0.0</v>
      </c>
      <c r="D509" t="n">
        <f>VLOOKUP(data[[#This Row],[Course ID]],courses!A:E,3,FALSE)</f>
        <v>0.0</v>
      </c>
      <c r="E509" t="n">
        <f>VLOOKUP(data[[#This Row],[Course ID]],courses!A:E,4,FALSE)</f>
        <v>0.0</v>
      </c>
      <c r="F509" t="n">
        <f>VLOOKUP(data[[#This Row],[Course ID]],courses!A:E,5,FALSE)</f>
        <v>0.0</v>
      </c>
      <c r="G509" t="inlineStr">
        <is>
          <t>4231482</t>
        </is>
      </c>
      <c r="H509" t="inlineStr">
        <is>
          <t>EngageAlternativeFormat</t>
        </is>
      </c>
      <c r="I509" t="n">
        <v>1.0</v>
      </c>
      <c r="J509" t="n">
        <v>0.0</v>
      </c>
      <c r="K509" t="n">
        <v>0.0</v>
      </c>
      <c r="L509" t="n">
        <v>0.0</v>
      </c>
      <c r="M509" t="n">
        <v>1.609831485E9</v>
      </c>
      <c r="N509" t="inlineStr">
        <is>
          <t>6859</t>
        </is>
      </c>
      <c r="O509" t="inlineStr">
        <is>
          <t>pdf</t>
        </is>
      </c>
      <c r="P509" t="inlineStr">
        <is>
          <t/>
        </is>
      </c>
      <c r="Q509" t="inlineStr">
        <is>
          <t/>
        </is>
      </c>
      <c r="R509" t="inlineStr">
        <is>
          <t/>
        </is>
      </c>
      <c r="S509" t="inlineStr">
        <is>
          <t/>
        </is>
      </c>
      <c r="T509" t="n">
        <v>44200.0</v>
      </c>
      <c r="U509" t="n">
        <v>1.0</v>
      </c>
      <c r="V509" t="n">
        <v>0.0</v>
      </c>
    </row>
    <row r="510">
      <c r="A510" t="n">
        <v>5.372586E7</v>
      </c>
      <c r="B510" t="inlineStr">
        <is>
          <t>17270</t>
        </is>
      </c>
      <c r="C510" t="n">
        <f>VLOOKUP(data[[#This Row],[Course ID]],courses!A:E,2,FALSE)</f>
        <v>0.0</v>
      </c>
      <c r="D510" t="n">
        <f>VLOOKUP(data[[#This Row],[Course ID]],courses!A:E,3,FALSE)</f>
        <v>0.0</v>
      </c>
      <c r="E510" t="n">
        <f>VLOOKUP(data[[#This Row],[Course ID]],courses!A:E,4,FALSE)</f>
        <v>0.0</v>
      </c>
      <c r="F510" t="n">
        <f>VLOOKUP(data[[#This Row],[Course ID]],courses!A:E,5,FALSE)</f>
        <v>0.0</v>
      </c>
      <c r="G510" t="inlineStr">
        <is>
          <t>4269667</t>
        </is>
      </c>
      <c r="H510" t="inlineStr">
        <is>
          <t>EngageAlternativeFormat</t>
        </is>
      </c>
      <c r="I510" t="n">
        <v>1.0</v>
      </c>
      <c r="J510" t="n">
        <v>0.0</v>
      </c>
      <c r="K510" t="n">
        <v>0.0</v>
      </c>
      <c r="L510" t="n">
        <v>0.0</v>
      </c>
      <c r="M510" t="n">
        <v>1.609832698E9</v>
      </c>
      <c r="N510" t="inlineStr">
        <is>
          <t>6859</t>
        </is>
      </c>
      <c r="O510" t="inlineStr">
        <is>
          <t>pdf</t>
        </is>
      </c>
      <c r="P510" t="inlineStr">
        <is>
          <t/>
        </is>
      </c>
      <c r="Q510" t="inlineStr">
        <is>
          <t/>
        </is>
      </c>
      <c r="R510" t="inlineStr">
        <is>
          <t/>
        </is>
      </c>
      <c r="S510" t="inlineStr">
        <is>
          <t/>
        </is>
      </c>
      <c r="T510" t="n">
        <v>44200.0</v>
      </c>
      <c r="U510" t="n">
        <v>1.0</v>
      </c>
      <c r="V510" t="n">
        <v>0.0</v>
      </c>
    </row>
    <row r="511">
      <c r="A511" t="n">
        <v>1.110445497E9</v>
      </c>
      <c r="B511" t="inlineStr">
        <is>
          <t>5</t>
        </is>
      </c>
      <c r="C511" t="n">
        <f>VLOOKUP(data[[#This Row],[Course ID]],courses!A:E,2,FALSE)</f>
        <v>0.0</v>
      </c>
      <c r="D511" t="n">
        <f>VLOOKUP(data[[#This Row],[Course ID]],courses!A:E,3,FALSE)</f>
        <v>0.0</v>
      </c>
      <c r="E511" t="n">
        <f>VLOOKUP(data[[#This Row],[Course ID]],courses!A:E,4,FALSE)</f>
        <v>0.0</v>
      </c>
      <c r="F511" t="n">
        <f>VLOOKUP(data[[#This Row],[Course ID]],courses!A:E,5,FALSE)</f>
        <v>0.0</v>
      </c>
      <c r="G511" t="inlineStr">
        <is>
          <t>2048970</t>
        </is>
      </c>
      <c r="H511" t="inlineStr">
        <is>
          <t>EngageAlternativeFormat</t>
        </is>
      </c>
      <c r="I511" t="n">
        <v>1.0</v>
      </c>
      <c r="J511" t="n">
        <v>0.0</v>
      </c>
      <c r="K511" t="n">
        <v>0.0</v>
      </c>
      <c r="L511" t="n">
        <v>0.0</v>
      </c>
      <c r="M511" t="n">
        <v>1.609834329E9</v>
      </c>
      <c r="N511" t="inlineStr">
        <is>
          <t>6859</t>
        </is>
      </c>
      <c r="O511" t="inlineStr">
        <is>
          <t>pdf</t>
        </is>
      </c>
      <c r="P511" t="inlineStr">
        <is>
          <t/>
        </is>
      </c>
      <c r="Q511" t="inlineStr">
        <is>
          <t/>
        </is>
      </c>
      <c r="R511" t="inlineStr">
        <is>
          <t/>
        </is>
      </c>
      <c r="S511" t="inlineStr">
        <is>
          <t/>
        </is>
      </c>
      <c r="T511" t="n">
        <v>44200.0</v>
      </c>
      <c r="U511" t="n">
        <v>1.0</v>
      </c>
      <c r="V511" t="n">
        <v>0.0</v>
      </c>
    </row>
    <row r="512">
      <c r="A512" t="n">
        <v>-1.351242307E9</v>
      </c>
      <c r="B512" t="inlineStr">
        <is>
          <t>5</t>
        </is>
      </c>
      <c r="C512" t="n">
        <f>VLOOKUP(data[[#This Row],[Course ID]],courses!A:E,2,FALSE)</f>
        <v>0.0</v>
      </c>
      <c r="D512" t="n">
        <f>VLOOKUP(data[[#This Row],[Course ID]],courses!A:E,3,FALSE)</f>
        <v>0.0</v>
      </c>
      <c r="E512" t="n">
        <f>VLOOKUP(data[[#This Row],[Course ID]],courses!A:E,4,FALSE)</f>
        <v>0.0</v>
      </c>
      <c r="F512" t="n">
        <f>VLOOKUP(data[[#This Row],[Course ID]],courses!A:E,5,FALSE)</f>
        <v>0.0</v>
      </c>
      <c r="G512" t="inlineStr">
        <is>
          <t>2048871</t>
        </is>
      </c>
      <c r="H512" t="inlineStr">
        <is>
          <t>EngageAlternativeFormat</t>
        </is>
      </c>
      <c r="I512" t="n">
        <v>1.0</v>
      </c>
      <c r="J512" t="n">
        <v>0.0</v>
      </c>
      <c r="K512" t="n">
        <v>0.0</v>
      </c>
      <c r="L512" t="n">
        <v>0.0</v>
      </c>
      <c r="M512" t="n">
        <v>1.609834335E9</v>
      </c>
      <c r="N512" t="inlineStr">
        <is>
          <t>6859</t>
        </is>
      </c>
      <c r="O512" t="inlineStr">
        <is>
          <t>pdf</t>
        </is>
      </c>
      <c r="P512" t="inlineStr">
        <is>
          <t/>
        </is>
      </c>
      <c r="Q512" t="inlineStr">
        <is>
          <t/>
        </is>
      </c>
      <c r="R512" t="inlineStr">
        <is>
          <t/>
        </is>
      </c>
      <c r="S512" t="inlineStr">
        <is>
          <t/>
        </is>
      </c>
      <c r="T512" t="n">
        <v>44200.0</v>
      </c>
      <c r="U512" t="n">
        <v>1.0</v>
      </c>
      <c r="V512" t="n">
        <v>0.0</v>
      </c>
    </row>
    <row r="513">
      <c r="A513" t="n">
        <v>-9.33107309E8</v>
      </c>
      <c r="B513" t="inlineStr">
        <is>
          <t>17270</t>
        </is>
      </c>
      <c r="C513" t="n">
        <f>VLOOKUP(data[[#This Row],[Course ID]],courses!A:E,2,FALSE)</f>
        <v>0.0</v>
      </c>
      <c r="D513" t="n">
        <f>VLOOKUP(data[[#This Row],[Course ID]],courses!A:E,3,FALSE)</f>
        <v>0.0</v>
      </c>
      <c r="E513" t="n">
        <f>VLOOKUP(data[[#This Row],[Course ID]],courses!A:E,4,FALSE)</f>
        <v>0.0</v>
      </c>
      <c r="F513" t="n">
        <f>VLOOKUP(data[[#This Row],[Course ID]],courses!A:E,5,FALSE)</f>
        <v>0.0</v>
      </c>
      <c r="G513" t="inlineStr">
        <is>
          <t>4269667</t>
        </is>
      </c>
      <c r="H513" t="inlineStr">
        <is>
          <t>EngageAlternativeFormat</t>
        </is>
      </c>
      <c r="I513" t="n">
        <v>1.0</v>
      </c>
      <c r="J513" t="n">
        <v>0.0</v>
      </c>
      <c r="K513" t="n">
        <v>0.0</v>
      </c>
      <c r="L513" t="n">
        <v>0.0</v>
      </c>
      <c r="M513" t="n">
        <v>1.609834614E9</v>
      </c>
      <c r="N513" t="inlineStr">
        <is>
          <t>6859</t>
        </is>
      </c>
      <c r="O513" t="inlineStr">
        <is>
          <t>pdf</t>
        </is>
      </c>
      <c r="P513" t="inlineStr">
        <is>
          <t/>
        </is>
      </c>
      <c r="Q513" t="inlineStr">
        <is>
          <t/>
        </is>
      </c>
      <c r="R513" t="inlineStr">
        <is>
          <t/>
        </is>
      </c>
      <c r="S513" t="inlineStr">
        <is>
          <t/>
        </is>
      </c>
      <c r="T513" t="n">
        <v>44200.0</v>
      </c>
      <c r="U513" t="n">
        <v>1.0</v>
      </c>
      <c r="V513" t="n">
        <v>0.0</v>
      </c>
    </row>
    <row r="514">
      <c r="A514" t="n">
        <v>1.833630418E9</v>
      </c>
      <c r="B514" t="inlineStr">
        <is>
          <t>74</t>
        </is>
      </c>
      <c r="C514" t="n">
        <f>VLOOKUP(data[[#This Row],[Course ID]],courses!A:E,2,FALSE)</f>
        <v>0.0</v>
      </c>
      <c r="D514" t="n">
        <f>VLOOKUP(data[[#This Row],[Course ID]],courses!A:E,3,FALSE)</f>
        <v>0.0</v>
      </c>
      <c r="E514" t="n">
        <f>VLOOKUP(data[[#This Row],[Course ID]],courses!A:E,4,FALSE)</f>
        <v>0.0</v>
      </c>
      <c r="F514" t="n">
        <f>VLOOKUP(data[[#This Row],[Course ID]],courses!A:E,5,FALSE)</f>
        <v>0.0</v>
      </c>
      <c r="G514" t="inlineStr">
        <is>
          <t>4186112</t>
        </is>
      </c>
      <c r="H514" t="inlineStr">
        <is>
          <t>EngageAlternativeFormat</t>
        </is>
      </c>
      <c r="I514" t="n">
        <v>1.0</v>
      </c>
      <c r="J514" t="n">
        <v>0.0</v>
      </c>
      <c r="K514" t="n">
        <v>0.0</v>
      </c>
      <c r="L514" t="n">
        <v>0.0</v>
      </c>
      <c r="M514" t="n">
        <v>1.609835165E9</v>
      </c>
      <c r="N514" t="inlineStr">
        <is>
          <t>6859</t>
        </is>
      </c>
      <c r="O514" t="inlineStr">
        <is>
          <t>pdf</t>
        </is>
      </c>
      <c r="P514" t="inlineStr">
        <is>
          <t/>
        </is>
      </c>
      <c r="Q514" t="inlineStr">
        <is>
          <t/>
        </is>
      </c>
      <c r="R514" t="inlineStr">
        <is>
          <t/>
        </is>
      </c>
      <c r="S514" t="inlineStr">
        <is>
          <t/>
        </is>
      </c>
      <c r="T514" t="n">
        <v>44200.0</v>
      </c>
      <c r="U514" t="n">
        <v>1.0</v>
      </c>
      <c r="V514" t="n">
        <v>0.0</v>
      </c>
    </row>
    <row r="515">
      <c r="A515" t="n">
        <v>1.915698295E9</v>
      </c>
      <c r="B515" t="inlineStr">
        <is>
          <t>17270</t>
        </is>
      </c>
      <c r="C515" t="n">
        <f>VLOOKUP(data[[#This Row],[Course ID]],courses!A:E,2,FALSE)</f>
        <v>0.0</v>
      </c>
      <c r="D515" t="n">
        <f>VLOOKUP(data[[#This Row],[Course ID]],courses!A:E,3,FALSE)</f>
        <v>0.0</v>
      </c>
      <c r="E515" t="n">
        <f>VLOOKUP(data[[#This Row],[Course ID]],courses!A:E,4,FALSE)</f>
        <v>0.0</v>
      </c>
      <c r="F515" t="n">
        <f>VLOOKUP(data[[#This Row],[Course ID]],courses!A:E,5,FALSE)</f>
        <v>0.0</v>
      </c>
      <c r="G515" t="inlineStr">
        <is>
          <t>4269667</t>
        </is>
      </c>
      <c r="H515" t="inlineStr">
        <is>
          <t>EngageAlternativeFormat</t>
        </is>
      </c>
      <c r="I515" t="n">
        <v>1.0</v>
      </c>
      <c r="J515" t="n">
        <v>0.0</v>
      </c>
      <c r="K515" t="n">
        <v>0.0</v>
      </c>
      <c r="L515" t="n">
        <v>0.0</v>
      </c>
      <c r="M515" t="n">
        <v>1.609836007E9</v>
      </c>
      <c r="N515" t="inlineStr">
        <is>
          <t>6859</t>
        </is>
      </c>
      <c r="O515" t="inlineStr">
        <is>
          <t>pdf</t>
        </is>
      </c>
      <c r="P515" t="inlineStr">
        <is>
          <t/>
        </is>
      </c>
      <c r="Q515" t="inlineStr">
        <is>
          <t/>
        </is>
      </c>
      <c r="R515" t="inlineStr">
        <is>
          <t/>
        </is>
      </c>
      <c r="S515" t="inlineStr">
        <is>
          <t/>
        </is>
      </c>
      <c r="T515" t="n">
        <v>44200.0</v>
      </c>
      <c r="U515" t="n">
        <v>1.0</v>
      </c>
      <c r="V515" t="n">
        <v>0.0</v>
      </c>
    </row>
    <row r="516">
      <c r="A516" t="n">
        <v>-1.072227653E9</v>
      </c>
      <c r="B516" t="inlineStr">
        <is>
          <t>17270</t>
        </is>
      </c>
      <c r="C516" t="n">
        <f>VLOOKUP(data[[#This Row],[Course ID]],courses!A:E,2,FALSE)</f>
        <v>0.0</v>
      </c>
      <c r="D516" t="n">
        <f>VLOOKUP(data[[#This Row],[Course ID]],courses!A:E,3,FALSE)</f>
        <v>0.0</v>
      </c>
      <c r="E516" t="n">
        <f>VLOOKUP(data[[#This Row],[Course ID]],courses!A:E,4,FALSE)</f>
        <v>0.0</v>
      </c>
      <c r="F516" t="n">
        <f>VLOOKUP(data[[#This Row],[Course ID]],courses!A:E,5,FALSE)</f>
        <v>0.0</v>
      </c>
      <c r="G516" t="inlineStr">
        <is>
          <t>4269667</t>
        </is>
      </c>
      <c r="H516" t="inlineStr">
        <is>
          <t>EngageAlternativeFormat</t>
        </is>
      </c>
      <c r="I516" t="n">
        <v>1.0</v>
      </c>
      <c r="J516" t="n">
        <v>0.0</v>
      </c>
      <c r="K516" t="n">
        <v>0.0</v>
      </c>
      <c r="L516" t="n">
        <v>0.0</v>
      </c>
      <c r="M516" t="n">
        <v>1.609837648E9</v>
      </c>
      <c r="N516" t="inlineStr">
        <is>
          <t>6859</t>
        </is>
      </c>
      <c r="O516" t="inlineStr">
        <is>
          <t>pdf</t>
        </is>
      </c>
      <c r="P516" t="inlineStr">
        <is>
          <t/>
        </is>
      </c>
      <c r="Q516" t="inlineStr">
        <is>
          <t/>
        </is>
      </c>
      <c r="R516" t="inlineStr">
        <is>
          <t/>
        </is>
      </c>
      <c r="S516" t="inlineStr">
        <is>
          <t/>
        </is>
      </c>
      <c r="T516" t="n">
        <v>44200.0</v>
      </c>
      <c r="U516" t="n">
        <v>1.0</v>
      </c>
      <c r="V516" t="n">
        <v>0.0</v>
      </c>
    </row>
    <row r="517">
      <c r="A517" t="n">
        <v>-3.24235714E8</v>
      </c>
      <c r="B517" t="inlineStr">
        <is>
          <t>17270</t>
        </is>
      </c>
      <c r="C517" t="n">
        <f>VLOOKUP(data[[#This Row],[Course ID]],courses!A:E,2,FALSE)</f>
        <v>0.0</v>
      </c>
      <c r="D517" t="n">
        <f>VLOOKUP(data[[#This Row],[Course ID]],courses!A:E,3,FALSE)</f>
        <v>0.0</v>
      </c>
      <c r="E517" t="n">
        <f>VLOOKUP(data[[#This Row],[Course ID]],courses!A:E,4,FALSE)</f>
        <v>0.0</v>
      </c>
      <c r="F517" t="n">
        <f>VLOOKUP(data[[#This Row],[Course ID]],courses!A:E,5,FALSE)</f>
        <v>0.0</v>
      </c>
      <c r="G517" t="inlineStr">
        <is>
          <t>4269667</t>
        </is>
      </c>
      <c r="H517" t="inlineStr">
        <is>
          <t>EngageAlternativeFormat</t>
        </is>
      </c>
      <c r="I517" t="n">
        <v>1.0</v>
      </c>
      <c r="J517" t="n">
        <v>0.0</v>
      </c>
      <c r="K517" t="n">
        <v>0.0</v>
      </c>
      <c r="L517" t="n">
        <v>0.0</v>
      </c>
      <c r="M517" t="n">
        <v>1.609837718E9</v>
      </c>
      <c r="N517" t="inlineStr">
        <is>
          <t>6859</t>
        </is>
      </c>
      <c r="O517" t="inlineStr">
        <is>
          <t>pdf</t>
        </is>
      </c>
      <c r="P517" t="inlineStr">
        <is>
          <t/>
        </is>
      </c>
      <c r="Q517" t="inlineStr">
        <is>
          <t/>
        </is>
      </c>
      <c r="R517" t="inlineStr">
        <is>
          <t/>
        </is>
      </c>
      <c r="S517" t="inlineStr">
        <is>
          <t/>
        </is>
      </c>
      <c r="T517" t="n">
        <v>44200.0</v>
      </c>
      <c r="U517" t="n">
        <v>1.0</v>
      </c>
      <c r="V517" t="n">
        <v>0.0</v>
      </c>
    </row>
    <row r="518">
      <c r="A518" t="n">
        <v>-1.206858561E9</v>
      </c>
      <c r="B518" t="inlineStr">
        <is>
          <t>17270</t>
        </is>
      </c>
      <c r="C518" t="n">
        <f>VLOOKUP(data[[#This Row],[Course ID]],courses!A:E,2,FALSE)</f>
        <v>0.0</v>
      </c>
      <c r="D518" t="n">
        <f>VLOOKUP(data[[#This Row],[Course ID]],courses!A:E,3,FALSE)</f>
        <v>0.0</v>
      </c>
      <c r="E518" t="n">
        <f>VLOOKUP(data[[#This Row],[Course ID]],courses!A:E,4,FALSE)</f>
        <v>0.0</v>
      </c>
      <c r="F518" t="n">
        <f>VLOOKUP(data[[#This Row],[Course ID]],courses!A:E,5,FALSE)</f>
        <v>0.0</v>
      </c>
      <c r="G518" t="inlineStr">
        <is>
          <t>4269667</t>
        </is>
      </c>
      <c r="H518" t="inlineStr">
        <is>
          <t>EngageAlternativeFormat</t>
        </is>
      </c>
      <c r="I518" t="n">
        <v>1.0</v>
      </c>
      <c r="J518" t="n">
        <v>0.0</v>
      </c>
      <c r="K518" t="n">
        <v>0.0</v>
      </c>
      <c r="L518" t="n">
        <v>0.0</v>
      </c>
      <c r="M518" t="n">
        <v>1.60983929E9</v>
      </c>
      <c r="N518" t="inlineStr">
        <is>
          <t>6859</t>
        </is>
      </c>
      <c r="O518" t="inlineStr">
        <is>
          <t>pdf</t>
        </is>
      </c>
      <c r="P518" t="inlineStr">
        <is>
          <t/>
        </is>
      </c>
      <c r="Q518" t="inlineStr">
        <is>
          <t/>
        </is>
      </c>
      <c r="R518" t="inlineStr">
        <is>
          <t/>
        </is>
      </c>
      <c r="S518" t="inlineStr">
        <is>
          <t/>
        </is>
      </c>
      <c r="T518" t="n">
        <v>44200.0</v>
      </c>
      <c r="U518" t="n">
        <v>1.0</v>
      </c>
      <c r="V518" t="n">
        <v>0.0</v>
      </c>
    </row>
    <row r="519">
      <c r="A519" t="n">
        <v>3.52857134E8</v>
      </c>
      <c r="B519" t="inlineStr">
        <is>
          <t>17270</t>
        </is>
      </c>
      <c r="C519" t="n">
        <f>VLOOKUP(data[[#This Row],[Course ID]],courses!A:E,2,FALSE)</f>
        <v>0.0</v>
      </c>
      <c r="D519" t="n">
        <f>VLOOKUP(data[[#This Row],[Course ID]],courses!A:E,3,FALSE)</f>
        <v>0.0</v>
      </c>
      <c r="E519" t="n">
        <f>VLOOKUP(data[[#This Row],[Course ID]],courses!A:E,4,FALSE)</f>
        <v>0.0</v>
      </c>
      <c r="F519" t="n">
        <f>VLOOKUP(data[[#This Row],[Course ID]],courses!A:E,5,FALSE)</f>
        <v>0.0</v>
      </c>
      <c r="G519" t="inlineStr">
        <is>
          <t>4269667</t>
        </is>
      </c>
      <c r="H519" t="inlineStr">
        <is>
          <t>EngageAlternativeFormat</t>
        </is>
      </c>
      <c r="I519" t="n">
        <v>1.0</v>
      </c>
      <c r="J519" t="n">
        <v>0.0</v>
      </c>
      <c r="K519" t="n">
        <v>0.0</v>
      </c>
      <c r="L519" t="n">
        <v>0.0</v>
      </c>
      <c r="M519" t="n">
        <v>1.60984028E9</v>
      </c>
      <c r="N519" t="inlineStr">
        <is>
          <t>6859</t>
        </is>
      </c>
      <c r="O519" t="inlineStr">
        <is>
          <t>pdf</t>
        </is>
      </c>
      <c r="P519" t="inlineStr">
        <is>
          <t/>
        </is>
      </c>
      <c r="Q519" t="inlineStr">
        <is>
          <t/>
        </is>
      </c>
      <c r="R519" t="inlineStr">
        <is>
          <t/>
        </is>
      </c>
      <c r="S519" t="inlineStr">
        <is>
          <t/>
        </is>
      </c>
      <c r="T519" t="n">
        <v>44200.0</v>
      </c>
      <c r="U519" t="n">
        <v>1.0</v>
      </c>
      <c r="V519" t="n">
        <v>0.0</v>
      </c>
    </row>
    <row r="520">
      <c r="A520" t="n">
        <v>1.087227307E9</v>
      </c>
      <c r="B520" t="inlineStr">
        <is>
          <t>74</t>
        </is>
      </c>
      <c r="C520" t="n">
        <f>VLOOKUP(data[[#This Row],[Course ID]],courses!A:E,2,FALSE)</f>
        <v>0.0</v>
      </c>
      <c r="D520" t="n">
        <f>VLOOKUP(data[[#This Row],[Course ID]],courses!A:E,3,FALSE)</f>
        <v>0.0</v>
      </c>
      <c r="E520" t="n">
        <f>VLOOKUP(data[[#This Row],[Course ID]],courses!A:E,4,FALSE)</f>
        <v>0.0</v>
      </c>
      <c r="F520" t="n">
        <f>VLOOKUP(data[[#This Row],[Course ID]],courses!A:E,5,FALSE)</f>
        <v>0.0</v>
      </c>
      <c r="G520" t="inlineStr">
        <is>
          <t>4259037</t>
        </is>
      </c>
      <c r="H520" t="inlineStr">
        <is>
          <t>EngageAlternativeFormat</t>
        </is>
      </c>
      <c r="I520" t="n">
        <v>1.0</v>
      </c>
      <c r="J520" t="n">
        <v>0.0</v>
      </c>
      <c r="K520" t="n">
        <v>0.0</v>
      </c>
      <c r="L520" t="n">
        <v>0.0</v>
      </c>
      <c r="M520" t="n">
        <v>1.609842201E9</v>
      </c>
      <c r="N520" t="inlineStr">
        <is>
          <t>6859</t>
        </is>
      </c>
      <c r="O520" t="inlineStr">
        <is>
          <t>pdf</t>
        </is>
      </c>
      <c r="P520" t="inlineStr">
        <is>
          <t/>
        </is>
      </c>
      <c r="Q520" t="inlineStr">
        <is>
          <t/>
        </is>
      </c>
      <c r="R520" t="inlineStr">
        <is>
          <t/>
        </is>
      </c>
      <c r="S520" t="inlineStr">
        <is>
          <t/>
        </is>
      </c>
      <c r="T520" t="n">
        <v>44200.0</v>
      </c>
      <c r="U520" t="n">
        <v>1.0</v>
      </c>
      <c r="V520" t="n">
        <v>0.0</v>
      </c>
    </row>
    <row r="521">
      <c r="A521" t="n">
        <v>2.14502569E9</v>
      </c>
      <c r="B521" t="inlineStr">
        <is>
          <t>128</t>
        </is>
      </c>
      <c r="C521" t="n">
        <f>VLOOKUP(data[[#This Row],[Course ID]],courses!A:E,2,FALSE)</f>
        <v>0.0</v>
      </c>
      <c r="D521" t="n">
        <f>VLOOKUP(data[[#This Row],[Course ID]],courses!A:E,3,FALSE)</f>
        <v>0.0</v>
      </c>
      <c r="E521" t="n">
        <f>VLOOKUP(data[[#This Row],[Course ID]],courses!A:E,4,FALSE)</f>
        <v>0.0</v>
      </c>
      <c r="F521" t="n">
        <f>VLOOKUP(data[[#This Row],[Course ID]],courses!A:E,5,FALSE)</f>
        <v>0.0</v>
      </c>
      <c r="G521" t="inlineStr">
        <is>
          <t>1572207</t>
        </is>
      </c>
      <c r="H521" t="inlineStr">
        <is>
          <t>EngageAlternativeFormat</t>
        </is>
      </c>
      <c r="I521" t="n">
        <v>1.0</v>
      </c>
      <c r="J521" t="n">
        <v>0.0</v>
      </c>
      <c r="K521" t="n">
        <v>0.0</v>
      </c>
      <c r="L521" t="n">
        <v>0.0</v>
      </c>
      <c r="M521" t="n">
        <v>1.609842798E9</v>
      </c>
      <c r="N521" t="inlineStr">
        <is>
          <t>6859</t>
        </is>
      </c>
      <c r="O521" t="inlineStr">
        <is>
          <t>pdf</t>
        </is>
      </c>
      <c r="P521" t="inlineStr">
        <is>
          <t/>
        </is>
      </c>
      <c r="Q521" t="inlineStr">
        <is>
          <t/>
        </is>
      </c>
      <c r="R521" t="inlineStr">
        <is>
          <t/>
        </is>
      </c>
      <c r="S521" t="inlineStr">
        <is>
          <t/>
        </is>
      </c>
      <c r="T521" t="n">
        <v>44200.0</v>
      </c>
      <c r="U521" t="n">
        <v>1.0</v>
      </c>
      <c r="V521" t="n">
        <v>0.0</v>
      </c>
    </row>
    <row r="522">
      <c r="A522" t="n">
        <v>8.57889293E8</v>
      </c>
      <c r="B522" t="inlineStr">
        <is>
          <t>17270</t>
        </is>
      </c>
      <c r="C522" t="n">
        <f>VLOOKUP(data[[#This Row],[Course ID]],courses!A:E,2,FALSE)</f>
        <v>0.0</v>
      </c>
      <c r="D522" t="n">
        <f>VLOOKUP(data[[#This Row],[Course ID]],courses!A:E,3,FALSE)</f>
        <v>0.0</v>
      </c>
      <c r="E522" t="n">
        <f>VLOOKUP(data[[#This Row],[Course ID]],courses!A:E,4,FALSE)</f>
        <v>0.0</v>
      </c>
      <c r="F522" t="n">
        <f>VLOOKUP(data[[#This Row],[Course ID]],courses!A:E,5,FALSE)</f>
        <v>0.0</v>
      </c>
      <c r="G522" t="inlineStr">
        <is>
          <t>4269667</t>
        </is>
      </c>
      <c r="H522" t="inlineStr">
        <is>
          <t>EngageAlternativeFormat</t>
        </is>
      </c>
      <c r="I522" t="n">
        <v>1.0</v>
      </c>
      <c r="J522" t="n">
        <v>0.0</v>
      </c>
      <c r="K522" t="n">
        <v>0.0</v>
      </c>
      <c r="L522" t="n">
        <v>0.0</v>
      </c>
      <c r="M522" t="n">
        <v>1.609843392E9</v>
      </c>
      <c r="N522" t="inlineStr">
        <is>
          <t>6859</t>
        </is>
      </c>
      <c r="O522" t="inlineStr">
        <is>
          <t>pdf</t>
        </is>
      </c>
      <c r="P522" t="inlineStr">
        <is>
          <t/>
        </is>
      </c>
      <c r="Q522" t="inlineStr">
        <is>
          <t/>
        </is>
      </c>
      <c r="R522" t="inlineStr">
        <is>
          <t/>
        </is>
      </c>
      <c r="S522" t="inlineStr">
        <is>
          <t/>
        </is>
      </c>
      <c r="T522" t="n">
        <v>44200.0</v>
      </c>
      <c r="U522" t="n">
        <v>1.0</v>
      </c>
      <c r="V522" t="n">
        <v>0.0</v>
      </c>
    </row>
    <row r="523">
      <c r="A523" t="n">
        <v>2.87123755E8</v>
      </c>
      <c r="B523" t="inlineStr">
        <is>
          <t>17270</t>
        </is>
      </c>
      <c r="C523" t="n">
        <f>VLOOKUP(data[[#This Row],[Course ID]],courses!A:E,2,FALSE)</f>
        <v>0.0</v>
      </c>
      <c r="D523" t="n">
        <f>VLOOKUP(data[[#This Row],[Course ID]],courses!A:E,3,FALSE)</f>
        <v>0.0</v>
      </c>
      <c r="E523" t="n">
        <f>VLOOKUP(data[[#This Row],[Course ID]],courses!A:E,4,FALSE)</f>
        <v>0.0</v>
      </c>
      <c r="F523" t="n">
        <f>VLOOKUP(data[[#This Row],[Course ID]],courses!A:E,5,FALSE)</f>
        <v>0.0</v>
      </c>
      <c r="G523" t="inlineStr">
        <is>
          <t>4216182</t>
        </is>
      </c>
      <c r="H523" t="inlineStr">
        <is>
          <t>EngageAlternativeFormat</t>
        </is>
      </c>
      <c r="I523" t="n">
        <v>1.0</v>
      </c>
      <c r="J523" t="n">
        <v>0.0</v>
      </c>
      <c r="K523" t="n">
        <v>0.0</v>
      </c>
      <c r="L523" t="n">
        <v>0.0</v>
      </c>
      <c r="M523" t="n">
        <v>1.609845961E9</v>
      </c>
      <c r="N523" t="inlineStr">
        <is>
          <t>6859</t>
        </is>
      </c>
      <c r="O523" t="inlineStr">
        <is>
          <t>pdf</t>
        </is>
      </c>
      <c r="P523" t="inlineStr">
        <is>
          <t/>
        </is>
      </c>
      <c r="Q523" t="inlineStr">
        <is>
          <t/>
        </is>
      </c>
      <c r="R523" t="inlineStr">
        <is>
          <t/>
        </is>
      </c>
      <c r="S523" t="inlineStr">
        <is>
          <t/>
        </is>
      </c>
      <c r="T523" t="n">
        <v>44200.0</v>
      </c>
      <c r="U523" t="n">
        <v>1.0</v>
      </c>
      <c r="V523" t="n">
        <v>0.0</v>
      </c>
    </row>
    <row r="524">
      <c r="A524" t="n">
        <v>1.725186438E9</v>
      </c>
      <c r="B524" t="inlineStr">
        <is>
          <t>17270</t>
        </is>
      </c>
      <c r="C524" t="n">
        <f>VLOOKUP(data[[#This Row],[Course ID]],courses!A:E,2,FALSE)</f>
        <v>0.0</v>
      </c>
      <c r="D524" t="n">
        <f>VLOOKUP(data[[#This Row],[Course ID]],courses!A:E,3,FALSE)</f>
        <v>0.0</v>
      </c>
      <c r="E524" t="n">
        <f>VLOOKUP(data[[#This Row],[Course ID]],courses!A:E,4,FALSE)</f>
        <v>0.0</v>
      </c>
      <c r="F524" t="n">
        <f>VLOOKUP(data[[#This Row],[Course ID]],courses!A:E,5,FALSE)</f>
        <v>0.0</v>
      </c>
      <c r="G524" t="inlineStr">
        <is>
          <t>4216182</t>
        </is>
      </c>
      <c r="H524" t="inlineStr">
        <is>
          <t>EngageAlternativeFormat</t>
        </is>
      </c>
      <c r="I524" t="n">
        <v>1.0</v>
      </c>
      <c r="J524" t="n">
        <v>0.0</v>
      </c>
      <c r="K524" t="n">
        <v>0.0</v>
      </c>
      <c r="L524" t="n">
        <v>0.0</v>
      </c>
      <c r="M524" t="n">
        <v>1.609845963E9</v>
      </c>
      <c r="N524" t="inlineStr">
        <is>
          <t>6859</t>
        </is>
      </c>
      <c r="O524" t="inlineStr">
        <is>
          <t>pdf</t>
        </is>
      </c>
      <c r="P524" t="inlineStr">
        <is>
          <t/>
        </is>
      </c>
      <c r="Q524" t="inlineStr">
        <is>
          <t/>
        </is>
      </c>
      <c r="R524" t="inlineStr">
        <is>
          <t/>
        </is>
      </c>
      <c r="S524" t="inlineStr">
        <is>
          <t/>
        </is>
      </c>
      <c r="T524" t="n">
        <v>44200.0</v>
      </c>
      <c r="U524" t="n">
        <v>1.0</v>
      </c>
      <c r="V524" t="n">
        <v>0.0</v>
      </c>
    </row>
    <row r="525">
      <c r="A525" t="n">
        <v>-3.6671773E8</v>
      </c>
      <c r="B525" t="inlineStr">
        <is>
          <t>17270</t>
        </is>
      </c>
      <c r="C525" t="n">
        <f>VLOOKUP(data[[#This Row],[Course ID]],courses!A:E,2,FALSE)</f>
        <v>0.0</v>
      </c>
      <c r="D525" t="n">
        <f>VLOOKUP(data[[#This Row],[Course ID]],courses!A:E,3,FALSE)</f>
        <v>0.0</v>
      </c>
      <c r="E525" t="n">
        <f>VLOOKUP(data[[#This Row],[Course ID]],courses!A:E,4,FALSE)</f>
        <v>0.0</v>
      </c>
      <c r="F525" t="n">
        <f>VLOOKUP(data[[#This Row],[Course ID]],courses!A:E,5,FALSE)</f>
        <v>0.0</v>
      </c>
      <c r="G525" t="inlineStr">
        <is>
          <t>4269667</t>
        </is>
      </c>
      <c r="H525" t="inlineStr">
        <is>
          <t>EngageAlternativeFormat</t>
        </is>
      </c>
      <c r="I525" t="n">
        <v>1.0</v>
      </c>
      <c r="J525" t="n">
        <v>0.0</v>
      </c>
      <c r="K525" t="n">
        <v>0.0</v>
      </c>
      <c r="L525" t="n">
        <v>0.0</v>
      </c>
      <c r="M525" t="n">
        <v>1.609846736E9</v>
      </c>
      <c r="N525" t="inlineStr">
        <is>
          <t>6859</t>
        </is>
      </c>
      <c r="O525" t="inlineStr">
        <is>
          <t>pdf</t>
        </is>
      </c>
      <c r="P525" t="inlineStr">
        <is>
          <t/>
        </is>
      </c>
      <c r="Q525" t="inlineStr">
        <is>
          <t/>
        </is>
      </c>
      <c r="R525" t="inlineStr">
        <is>
          <t/>
        </is>
      </c>
      <c r="S525" t="inlineStr">
        <is>
          <t/>
        </is>
      </c>
      <c r="T525" t="n">
        <v>44200.0</v>
      </c>
      <c r="U525" t="n">
        <v>1.0</v>
      </c>
      <c r="V525" t="n">
        <v>0.0</v>
      </c>
    </row>
    <row r="526">
      <c r="A526" t="n">
        <v>-5.61335834E8</v>
      </c>
      <c r="B526" t="inlineStr">
        <is>
          <t>74</t>
        </is>
      </c>
      <c r="C526" t="n">
        <f>VLOOKUP(data[[#This Row],[Course ID]],courses!A:E,2,FALSE)</f>
        <v>0.0</v>
      </c>
      <c r="D526" t="n">
        <f>VLOOKUP(data[[#This Row],[Course ID]],courses!A:E,3,FALSE)</f>
        <v>0.0</v>
      </c>
      <c r="E526" t="n">
        <f>VLOOKUP(data[[#This Row],[Course ID]],courses!A:E,4,FALSE)</f>
        <v>0.0</v>
      </c>
      <c r="F526" t="n">
        <f>VLOOKUP(data[[#This Row],[Course ID]],courses!A:E,5,FALSE)</f>
        <v>0.0</v>
      </c>
      <c r="G526" t="inlineStr">
        <is>
          <t>4271264</t>
        </is>
      </c>
      <c r="H526" t="inlineStr">
        <is>
          <t>EngageAlternativeFormat</t>
        </is>
      </c>
      <c r="I526" t="n">
        <v>1.0</v>
      </c>
      <c r="J526" t="n">
        <v>0.0</v>
      </c>
      <c r="K526" t="n">
        <v>0.0</v>
      </c>
      <c r="L526" t="n">
        <v>0.0</v>
      </c>
      <c r="M526" t="n">
        <v>1.60984747E9</v>
      </c>
      <c r="N526" t="inlineStr">
        <is>
          <t>6859</t>
        </is>
      </c>
      <c r="O526" t="inlineStr">
        <is>
          <t>pdf</t>
        </is>
      </c>
      <c r="P526" t="inlineStr">
        <is>
          <t/>
        </is>
      </c>
      <c r="Q526" t="inlineStr">
        <is>
          <t/>
        </is>
      </c>
      <c r="R526" t="inlineStr">
        <is>
          <t/>
        </is>
      </c>
      <c r="S526" t="inlineStr">
        <is>
          <t/>
        </is>
      </c>
      <c r="T526" t="n">
        <v>44200.0</v>
      </c>
      <c r="U526" t="n">
        <v>1.0</v>
      </c>
      <c r="V526" t="n">
        <v>0.0</v>
      </c>
    </row>
    <row r="527">
      <c r="A527" t="n">
        <v>-1.219819173E9</v>
      </c>
      <c r="B527" t="inlineStr">
        <is>
          <t>17270</t>
        </is>
      </c>
      <c r="C527" t="n">
        <f>VLOOKUP(data[[#This Row],[Course ID]],courses!A:E,2,FALSE)</f>
        <v>0.0</v>
      </c>
      <c r="D527" t="n">
        <f>VLOOKUP(data[[#This Row],[Course ID]],courses!A:E,3,FALSE)</f>
        <v>0.0</v>
      </c>
      <c r="E527" t="n">
        <f>VLOOKUP(data[[#This Row],[Course ID]],courses!A:E,4,FALSE)</f>
        <v>0.0</v>
      </c>
      <c r="F527" t="n">
        <f>VLOOKUP(data[[#This Row],[Course ID]],courses!A:E,5,FALSE)</f>
        <v>0.0</v>
      </c>
      <c r="G527" t="inlineStr">
        <is>
          <t>4269667</t>
        </is>
      </c>
      <c r="H527" t="inlineStr">
        <is>
          <t>EngageAlternativeFormat</t>
        </is>
      </c>
      <c r="I527" t="n">
        <v>1.0</v>
      </c>
      <c r="J527" t="n">
        <v>0.0</v>
      </c>
      <c r="K527" t="n">
        <v>0.0</v>
      </c>
      <c r="L527" t="n">
        <v>0.0</v>
      </c>
      <c r="M527" t="n">
        <v>1.609847752E9</v>
      </c>
      <c r="N527" t="inlineStr">
        <is>
          <t>6859</t>
        </is>
      </c>
      <c r="O527" t="inlineStr">
        <is>
          <t>pdf</t>
        </is>
      </c>
      <c r="P527" t="inlineStr">
        <is>
          <t/>
        </is>
      </c>
      <c r="Q527" t="inlineStr">
        <is>
          <t/>
        </is>
      </c>
      <c r="R527" t="inlineStr">
        <is>
          <t/>
        </is>
      </c>
      <c r="S527" t="inlineStr">
        <is>
          <t/>
        </is>
      </c>
      <c r="T527" t="n">
        <v>44200.0</v>
      </c>
      <c r="U527" t="n">
        <v>1.0</v>
      </c>
      <c r="V527" t="n">
        <v>0.0</v>
      </c>
    </row>
    <row r="528">
      <c r="A528" t="n">
        <v>1.365950942E9</v>
      </c>
      <c r="B528" t="inlineStr">
        <is>
          <t>17270</t>
        </is>
      </c>
      <c r="C528" t="n">
        <f>VLOOKUP(data[[#This Row],[Course ID]],courses!A:E,2,FALSE)</f>
        <v>0.0</v>
      </c>
      <c r="D528" t="n">
        <f>VLOOKUP(data[[#This Row],[Course ID]],courses!A:E,3,FALSE)</f>
        <v>0.0</v>
      </c>
      <c r="E528" t="n">
        <f>VLOOKUP(data[[#This Row],[Course ID]],courses!A:E,4,FALSE)</f>
        <v>0.0</v>
      </c>
      <c r="F528" t="n">
        <f>VLOOKUP(data[[#This Row],[Course ID]],courses!A:E,5,FALSE)</f>
        <v>0.0</v>
      </c>
      <c r="G528" t="inlineStr">
        <is>
          <t>4269667</t>
        </is>
      </c>
      <c r="H528" t="inlineStr">
        <is>
          <t>EngageAlternativeFormat</t>
        </is>
      </c>
      <c r="I528" t="n">
        <v>1.0</v>
      </c>
      <c r="J528" t="n">
        <v>0.0</v>
      </c>
      <c r="K528" t="n">
        <v>0.0</v>
      </c>
      <c r="L528" t="n">
        <v>0.0</v>
      </c>
      <c r="M528" t="n">
        <v>1.609847898E9</v>
      </c>
      <c r="N528" t="inlineStr">
        <is>
          <t>6859</t>
        </is>
      </c>
      <c r="O528" t="inlineStr">
        <is>
          <t>pdf</t>
        </is>
      </c>
      <c r="P528" t="inlineStr">
        <is>
          <t/>
        </is>
      </c>
      <c r="Q528" t="inlineStr">
        <is>
          <t/>
        </is>
      </c>
      <c r="R528" t="inlineStr">
        <is>
          <t/>
        </is>
      </c>
      <c r="S528" t="inlineStr">
        <is>
          <t/>
        </is>
      </c>
      <c r="T528" t="n">
        <v>44200.0</v>
      </c>
      <c r="U528" t="n">
        <v>1.0</v>
      </c>
      <c r="V528" t="n">
        <v>0.0</v>
      </c>
    </row>
    <row r="529">
      <c r="A529" t="n">
        <v>-1.692976748E9</v>
      </c>
      <c r="B529" t="inlineStr">
        <is>
          <t>17270</t>
        </is>
      </c>
      <c r="C529" t="n">
        <f>VLOOKUP(data[[#This Row],[Course ID]],courses!A:E,2,FALSE)</f>
        <v>0.0</v>
      </c>
      <c r="D529" t="n">
        <f>VLOOKUP(data[[#This Row],[Course ID]],courses!A:E,3,FALSE)</f>
        <v>0.0</v>
      </c>
      <c r="E529" t="n">
        <f>VLOOKUP(data[[#This Row],[Course ID]],courses!A:E,4,FALSE)</f>
        <v>0.0</v>
      </c>
      <c r="F529" t="n">
        <f>VLOOKUP(data[[#This Row],[Course ID]],courses!A:E,5,FALSE)</f>
        <v>0.0</v>
      </c>
      <c r="G529" t="inlineStr">
        <is>
          <t>4269667</t>
        </is>
      </c>
      <c r="H529" t="inlineStr">
        <is>
          <t>EngageAlternativeFormat</t>
        </is>
      </c>
      <c r="I529" t="n">
        <v>1.0</v>
      </c>
      <c r="J529" t="n">
        <v>0.0</v>
      </c>
      <c r="K529" t="n">
        <v>0.0</v>
      </c>
      <c r="L529" t="n">
        <v>0.0</v>
      </c>
      <c r="M529" t="n">
        <v>1.609849178E9</v>
      </c>
      <c r="N529" t="inlineStr">
        <is>
          <t>6859</t>
        </is>
      </c>
      <c r="O529" t="inlineStr">
        <is>
          <t>pdf</t>
        </is>
      </c>
      <c r="P529" t="inlineStr">
        <is>
          <t/>
        </is>
      </c>
      <c r="Q529" t="inlineStr">
        <is>
          <t/>
        </is>
      </c>
      <c r="R529" t="inlineStr">
        <is>
          <t/>
        </is>
      </c>
      <c r="S529" t="inlineStr">
        <is>
          <t/>
        </is>
      </c>
      <c r="T529" t="n">
        <v>44200.0</v>
      </c>
      <c r="U529" t="n">
        <v>1.0</v>
      </c>
      <c r="V529" t="n">
        <v>0.0</v>
      </c>
    </row>
    <row r="530">
      <c r="A530" t="n">
        <v>1.433581126E9</v>
      </c>
      <c r="B530" t="inlineStr">
        <is>
          <t>17270</t>
        </is>
      </c>
      <c r="C530" t="n">
        <f>VLOOKUP(data[[#This Row],[Course ID]],courses!A:E,2,FALSE)</f>
        <v>0.0</v>
      </c>
      <c r="D530" t="n">
        <f>VLOOKUP(data[[#This Row],[Course ID]],courses!A:E,3,FALSE)</f>
        <v>0.0</v>
      </c>
      <c r="E530" t="n">
        <f>VLOOKUP(data[[#This Row],[Course ID]],courses!A:E,4,FALSE)</f>
        <v>0.0</v>
      </c>
      <c r="F530" t="n">
        <f>VLOOKUP(data[[#This Row],[Course ID]],courses!A:E,5,FALSE)</f>
        <v>0.0</v>
      </c>
      <c r="G530" t="inlineStr">
        <is>
          <t>4216182</t>
        </is>
      </c>
      <c r="H530" t="inlineStr">
        <is>
          <t>EngageAlternativeFormat</t>
        </is>
      </c>
      <c r="I530" t="n">
        <v>1.0</v>
      </c>
      <c r="J530" t="n">
        <v>0.0</v>
      </c>
      <c r="K530" t="n">
        <v>0.0</v>
      </c>
      <c r="L530" t="n">
        <v>0.0</v>
      </c>
      <c r="M530" t="n">
        <v>1.609849184E9</v>
      </c>
      <c r="N530" t="inlineStr">
        <is>
          <t>6859</t>
        </is>
      </c>
      <c r="O530" t="inlineStr">
        <is>
          <t>pdf</t>
        </is>
      </c>
      <c r="P530" t="inlineStr">
        <is>
          <t/>
        </is>
      </c>
      <c r="Q530" t="inlineStr">
        <is>
          <t/>
        </is>
      </c>
      <c r="R530" t="inlineStr">
        <is>
          <t/>
        </is>
      </c>
      <c r="S530" t="inlineStr">
        <is>
          <t/>
        </is>
      </c>
      <c r="T530" t="n">
        <v>44200.0</v>
      </c>
      <c r="U530" t="n">
        <v>1.0</v>
      </c>
      <c r="V530" t="n">
        <v>0.0</v>
      </c>
    </row>
    <row r="531">
      <c r="A531" t="n">
        <v>-1.994989362E9</v>
      </c>
      <c r="B531" t="inlineStr">
        <is>
          <t>31513</t>
        </is>
      </c>
      <c r="C531" t="n">
        <f>VLOOKUP(data[[#This Row],[Course ID]],courses!A:E,2,FALSE)</f>
        <v>0.0</v>
      </c>
      <c r="D531" t="n">
        <f>VLOOKUP(data[[#This Row],[Course ID]],courses!A:E,3,FALSE)</f>
        <v>0.0</v>
      </c>
      <c r="E531" t="n">
        <f>VLOOKUP(data[[#This Row],[Course ID]],courses!A:E,4,FALSE)</f>
        <v>0.0</v>
      </c>
      <c r="F531" t="n">
        <f>VLOOKUP(data[[#This Row],[Course ID]],courses!A:E,5,FALSE)</f>
        <v>0.0</v>
      </c>
      <c r="G531" t="inlineStr">
        <is>
          <t>4243150</t>
        </is>
      </c>
      <c r="H531" t="inlineStr">
        <is>
          <t>EngageAlternativeFormat</t>
        </is>
      </c>
      <c r="I531" t="n">
        <v>1.0</v>
      </c>
      <c r="J531" t="n">
        <v>0.0</v>
      </c>
      <c r="K531" t="n">
        <v>0.0</v>
      </c>
      <c r="L531" t="n">
        <v>0.0</v>
      </c>
      <c r="M531" t="n">
        <v>1.609850459E9</v>
      </c>
      <c r="N531" t="inlineStr">
        <is>
          <t>6859</t>
        </is>
      </c>
      <c r="O531" t="inlineStr">
        <is>
          <t>pdf</t>
        </is>
      </c>
      <c r="P531" t="inlineStr">
        <is>
          <t/>
        </is>
      </c>
      <c r="Q531" t="inlineStr">
        <is>
          <t/>
        </is>
      </c>
      <c r="R531" t="inlineStr">
        <is>
          <t/>
        </is>
      </c>
      <c r="S531" t="inlineStr">
        <is>
          <t/>
        </is>
      </c>
      <c r="T531" t="n">
        <v>44200.0</v>
      </c>
      <c r="U531" t="n">
        <v>1.0</v>
      </c>
      <c r="V531" t="n">
        <v>0.0</v>
      </c>
    </row>
    <row r="532">
      <c r="A532" t="n">
        <v>-1.265058134E9</v>
      </c>
      <c r="B532" t="inlineStr">
        <is>
          <t>74</t>
        </is>
      </c>
      <c r="C532" t="n">
        <f>VLOOKUP(data[[#This Row],[Course ID]],courses!A:E,2,FALSE)</f>
        <v>0.0</v>
      </c>
      <c r="D532" t="n">
        <f>VLOOKUP(data[[#This Row],[Course ID]],courses!A:E,3,FALSE)</f>
        <v>0.0</v>
      </c>
      <c r="E532" t="n">
        <f>VLOOKUP(data[[#This Row],[Course ID]],courses!A:E,4,FALSE)</f>
        <v>0.0</v>
      </c>
      <c r="F532" t="n">
        <f>VLOOKUP(data[[#This Row],[Course ID]],courses!A:E,5,FALSE)</f>
        <v>0.0</v>
      </c>
      <c r="G532" t="inlineStr">
        <is>
          <t>4271264</t>
        </is>
      </c>
      <c r="H532" t="inlineStr">
        <is>
          <t>EngageAlternativeFormat</t>
        </is>
      </c>
      <c r="I532" t="n">
        <v>1.0</v>
      </c>
      <c r="J532" t="n">
        <v>0.0</v>
      </c>
      <c r="K532" t="n">
        <v>0.0</v>
      </c>
      <c r="L532" t="n">
        <v>0.0</v>
      </c>
      <c r="M532" t="n">
        <v>1.609851791E9</v>
      </c>
      <c r="N532" t="inlineStr">
        <is>
          <t>6859</t>
        </is>
      </c>
      <c r="O532" t="inlineStr">
        <is>
          <t>pdf</t>
        </is>
      </c>
      <c r="P532" t="inlineStr">
        <is>
          <t/>
        </is>
      </c>
      <c r="Q532" t="inlineStr">
        <is>
          <t/>
        </is>
      </c>
      <c r="R532" t="inlineStr">
        <is>
          <t/>
        </is>
      </c>
      <c r="S532" t="inlineStr">
        <is>
          <t/>
        </is>
      </c>
      <c r="T532" t="n">
        <v>44200.0</v>
      </c>
      <c r="U532" t="n">
        <v>1.0</v>
      </c>
      <c r="V532" t="n">
        <v>0.0</v>
      </c>
    </row>
    <row r="533">
      <c r="A533" t="n">
        <v>-1.515859442E9</v>
      </c>
      <c r="B533" t="inlineStr">
        <is>
          <t>17270</t>
        </is>
      </c>
      <c r="C533" t="n">
        <f>VLOOKUP(data[[#This Row],[Course ID]],courses!A:E,2,FALSE)</f>
        <v>0.0</v>
      </c>
      <c r="D533" t="n">
        <f>VLOOKUP(data[[#This Row],[Course ID]],courses!A:E,3,FALSE)</f>
        <v>0.0</v>
      </c>
      <c r="E533" t="n">
        <f>VLOOKUP(data[[#This Row],[Course ID]],courses!A:E,4,FALSE)</f>
        <v>0.0</v>
      </c>
      <c r="F533" t="n">
        <f>VLOOKUP(data[[#This Row],[Course ID]],courses!A:E,5,FALSE)</f>
        <v>0.0</v>
      </c>
      <c r="G533" t="inlineStr">
        <is>
          <t>4269667</t>
        </is>
      </c>
      <c r="H533" t="inlineStr">
        <is>
          <t>EngageAlternativeFormat</t>
        </is>
      </c>
      <c r="I533" t="n">
        <v>1.0</v>
      </c>
      <c r="J533" t="n">
        <v>0.0</v>
      </c>
      <c r="K533" t="n">
        <v>0.0</v>
      </c>
      <c r="L533" t="n">
        <v>0.0</v>
      </c>
      <c r="M533" t="n">
        <v>1.609852829E9</v>
      </c>
      <c r="N533" t="inlineStr">
        <is>
          <t>6859</t>
        </is>
      </c>
      <c r="O533" t="inlineStr">
        <is>
          <t>pdf</t>
        </is>
      </c>
      <c r="P533" t="inlineStr">
        <is>
          <t/>
        </is>
      </c>
      <c r="Q533" t="inlineStr">
        <is>
          <t/>
        </is>
      </c>
      <c r="R533" t="inlineStr">
        <is>
          <t/>
        </is>
      </c>
      <c r="S533" t="inlineStr">
        <is>
          <t/>
        </is>
      </c>
      <c r="T533" t="n">
        <v>44200.0</v>
      </c>
      <c r="U533" t="n">
        <v>1.0</v>
      </c>
      <c r="V533" t="n">
        <v>0.0</v>
      </c>
    </row>
    <row r="534">
      <c r="A534" t="n">
        <v>-1.0657942E7</v>
      </c>
      <c r="B534" t="inlineStr">
        <is>
          <t>32</t>
        </is>
      </c>
      <c r="C534" t="n">
        <f>VLOOKUP(data[[#This Row],[Course ID]],courses!A:E,2,FALSE)</f>
        <v>0.0</v>
      </c>
      <c r="D534" t="n">
        <f>VLOOKUP(data[[#This Row],[Course ID]],courses!A:E,3,FALSE)</f>
        <v>0.0</v>
      </c>
      <c r="E534" t="n">
        <f>VLOOKUP(data[[#This Row],[Course ID]],courses!A:E,4,FALSE)</f>
        <v>0.0</v>
      </c>
      <c r="F534" t="n">
        <f>VLOOKUP(data[[#This Row],[Course ID]],courses!A:E,5,FALSE)</f>
        <v>0.0</v>
      </c>
      <c r="G534" t="inlineStr">
        <is>
          <t>4266142</t>
        </is>
      </c>
      <c r="H534" t="inlineStr">
        <is>
          <t>EngageAlternativeFormat</t>
        </is>
      </c>
      <c r="I534" t="n">
        <v>1.0</v>
      </c>
      <c r="J534" t="n">
        <v>0.0</v>
      </c>
      <c r="K534" t="n">
        <v>0.0</v>
      </c>
      <c r="L534" t="n">
        <v>0.0</v>
      </c>
      <c r="M534" t="n">
        <v>1.609853058E9</v>
      </c>
      <c r="N534" t="inlineStr">
        <is>
          <t>6859</t>
        </is>
      </c>
      <c r="O534" t="inlineStr">
        <is>
          <t>pdf</t>
        </is>
      </c>
      <c r="P534" t="inlineStr">
        <is>
          <t/>
        </is>
      </c>
      <c r="Q534" t="inlineStr">
        <is>
          <t/>
        </is>
      </c>
      <c r="R534" t="inlineStr">
        <is>
          <t/>
        </is>
      </c>
      <c r="S534" t="inlineStr">
        <is>
          <t/>
        </is>
      </c>
      <c r="T534" t="n">
        <v>44200.0</v>
      </c>
      <c r="U534" t="n">
        <v>1.0</v>
      </c>
      <c r="V534" t="n">
        <v>0.0</v>
      </c>
    </row>
    <row r="535">
      <c r="A535" t="n">
        <v>-1.88527151E9</v>
      </c>
      <c r="B535" t="inlineStr">
        <is>
          <t>32</t>
        </is>
      </c>
      <c r="C535" t="n">
        <f>VLOOKUP(data[[#This Row],[Course ID]],courses!A:E,2,FALSE)</f>
        <v>0.0</v>
      </c>
      <c r="D535" t="n">
        <f>VLOOKUP(data[[#This Row],[Course ID]],courses!A:E,3,FALSE)</f>
        <v>0.0</v>
      </c>
      <c r="E535" t="n">
        <f>VLOOKUP(data[[#This Row],[Course ID]],courses!A:E,4,FALSE)</f>
        <v>0.0</v>
      </c>
      <c r="F535" t="n">
        <f>VLOOKUP(data[[#This Row],[Course ID]],courses!A:E,5,FALSE)</f>
        <v>0.0</v>
      </c>
      <c r="G535" t="inlineStr">
        <is>
          <t>4266142</t>
        </is>
      </c>
      <c r="H535" t="inlineStr">
        <is>
          <t>BeginDownloadAlternativeFormats</t>
        </is>
      </c>
      <c r="I535" t="n">
        <v>0.0</v>
      </c>
      <c r="J535" t="n">
        <v>1.0</v>
      </c>
      <c r="K535" t="n">
        <v>0.0</v>
      </c>
      <c r="L535" t="n">
        <v>0.0</v>
      </c>
      <c r="M535" t="n">
        <v>1.609853065E9</v>
      </c>
      <c r="N535" t="inlineStr">
        <is>
          <t>6859</t>
        </is>
      </c>
      <c r="O535" t="inlineStr">
        <is>
          <t>pdf</t>
        </is>
      </c>
      <c r="P535" t="inlineStr">
        <is>
          <t>Html</t>
        </is>
      </c>
      <c r="Q535" t="inlineStr">
        <is>
          <t/>
        </is>
      </c>
      <c r="R535" t="inlineStr">
        <is>
          <t/>
        </is>
      </c>
      <c r="S535" t="inlineStr">
        <is>
          <t/>
        </is>
      </c>
      <c r="T535" t="n">
        <v>44200.0</v>
      </c>
      <c r="U535" t="n">
        <v>1.0</v>
      </c>
      <c r="V535" t="n">
        <v>0.0</v>
      </c>
    </row>
    <row r="536">
      <c r="A536" t="n">
        <v>-2.013079606E9</v>
      </c>
      <c r="B536" t="inlineStr">
        <is>
          <t>17270</t>
        </is>
      </c>
      <c r="C536" t="n">
        <f>VLOOKUP(data[[#This Row],[Course ID]],courses!A:E,2,FALSE)</f>
        <v>0.0</v>
      </c>
      <c r="D536" t="n">
        <f>VLOOKUP(data[[#This Row],[Course ID]],courses!A:E,3,FALSE)</f>
        <v>0.0</v>
      </c>
      <c r="E536" t="n">
        <f>VLOOKUP(data[[#This Row],[Course ID]],courses!A:E,4,FALSE)</f>
        <v>0.0</v>
      </c>
      <c r="F536" t="n">
        <f>VLOOKUP(data[[#This Row],[Course ID]],courses!A:E,5,FALSE)</f>
        <v>0.0</v>
      </c>
      <c r="G536" t="inlineStr">
        <is>
          <t>4269667</t>
        </is>
      </c>
      <c r="H536" t="inlineStr">
        <is>
          <t>EngageAlternativeFormat</t>
        </is>
      </c>
      <c r="I536" t="n">
        <v>1.0</v>
      </c>
      <c r="J536" t="n">
        <v>0.0</v>
      </c>
      <c r="K536" t="n">
        <v>0.0</v>
      </c>
      <c r="L536" t="n">
        <v>0.0</v>
      </c>
      <c r="M536" t="n">
        <v>1.609853745E9</v>
      </c>
      <c r="N536" t="inlineStr">
        <is>
          <t>6859</t>
        </is>
      </c>
      <c r="O536" t="inlineStr">
        <is>
          <t>pdf</t>
        </is>
      </c>
      <c r="P536" t="inlineStr">
        <is>
          <t/>
        </is>
      </c>
      <c r="Q536" t="inlineStr">
        <is>
          <t/>
        </is>
      </c>
      <c r="R536" t="inlineStr">
        <is>
          <t/>
        </is>
      </c>
      <c r="S536" t="inlineStr">
        <is>
          <t/>
        </is>
      </c>
      <c r="T536" t="n">
        <v>44200.0</v>
      </c>
      <c r="U536" t="n">
        <v>1.0</v>
      </c>
      <c r="V536" t="n">
        <v>0.0</v>
      </c>
    </row>
    <row r="537">
      <c r="A537" t="n">
        <v>-8.49981245E8</v>
      </c>
      <c r="B537" t="inlineStr">
        <is>
          <t>31513</t>
        </is>
      </c>
      <c r="C537" t="n">
        <f>VLOOKUP(data[[#This Row],[Course ID]],courses!A:E,2,FALSE)</f>
        <v>0.0</v>
      </c>
      <c r="D537" t="n">
        <f>VLOOKUP(data[[#This Row],[Course ID]],courses!A:E,3,FALSE)</f>
        <v>0.0</v>
      </c>
      <c r="E537" t="n">
        <f>VLOOKUP(data[[#This Row],[Course ID]],courses!A:E,4,FALSE)</f>
        <v>0.0</v>
      </c>
      <c r="F537" t="n">
        <f>VLOOKUP(data[[#This Row],[Course ID]],courses!A:E,5,FALSE)</f>
        <v>0.0</v>
      </c>
      <c r="G537" t="inlineStr">
        <is>
          <t>4243150</t>
        </is>
      </c>
      <c r="H537" t="inlineStr">
        <is>
          <t>EngageAlternativeFormat</t>
        </is>
      </c>
      <c r="I537" t="n">
        <v>1.0</v>
      </c>
      <c r="J537" t="n">
        <v>0.0</v>
      </c>
      <c r="K537" t="n">
        <v>0.0</v>
      </c>
      <c r="L537" t="n">
        <v>0.0</v>
      </c>
      <c r="M537" t="n">
        <v>1.609853975E9</v>
      </c>
      <c r="N537" t="inlineStr">
        <is>
          <t>6859</t>
        </is>
      </c>
      <c r="O537" t="inlineStr">
        <is>
          <t>pdf</t>
        </is>
      </c>
      <c r="P537" t="inlineStr">
        <is>
          <t/>
        </is>
      </c>
      <c r="Q537" t="inlineStr">
        <is>
          <t/>
        </is>
      </c>
      <c r="R537" t="inlineStr">
        <is>
          <t/>
        </is>
      </c>
      <c r="S537" t="inlineStr">
        <is>
          <t/>
        </is>
      </c>
      <c r="T537" t="n">
        <v>44200.0</v>
      </c>
      <c r="U537" t="n">
        <v>1.0</v>
      </c>
      <c r="V537" t="n">
        <v>0.0</v>
      </c>
    </row>
    <row r="538">
      <c r="A538" t="n">
        <v>2.000567178E9</v>
      </c>
      <c r="B538" t="inlineStr">
        <is>
          <t>74</t>
        </is>
      </c>
      <c r="C538" t="n">
        <f>VLOOKUP(data[[#This Row],[Course ID]],courses!A:E,2,FALSE)</f>
        <v>0.0</v>
      </c>
      <c r="D538" t="n">
        <f>VLOOKUP(data[[#This Row],[Course ID]],courses!A:E,3,FALSE)</f>
        <v>0.0</v>
      </c>
      <c r="E538" t="n">
        <f>VLOOKUP(data[[#This Row],[Course ID]],courses!A:E,4,FALSE)</f>
        <v>0.0</v>
      </c>
      <c r="F538" t="n">
        <f>VLOOKUP(data[[#This Row],[Course ID]],courses!A:E,5,FALSE)</f>
        <v>0.0</v>
      </c>
      <c r="G538" t="inlineStr">
        <is>
          <t>4165715</t>
        </is>
      </c>
      <c r="H538" t="inlineStr">
        <is>
          <t>EngageAlternativeFormat</t>
        </is>
      </c>
      <c r="I538" t="n">
        <v>1.0</v>
      </c>
      <c r="J538" t="n">
        <v>0.0</v>
      </c>
      <c r="K538" t="n">
        <v>0.0</v>
      </c>
      <c r="L538" t="n">
        <v>0.0</v>
      </c>
      <c r="M538" t="n">
        <v>1.609854464E9</v>
      </c>
      <c r="N538" t="inlineStr">
        <is>
          <t>6859</t>
        </is>
      </c>
      <c r="O538" t="inlineStr">
        <is>
          <t>pdf</t>
        </is>
      </c>
      <c r="P538" t="inlineStr">
        <is>
          <t/>
        </is>
      </c>
      <c r="Q538" t="inlineStr">
        <is>
          <t/>
        </is>
      </c>
      <c r="R538" t="inlineStr">
        <is>
          <t/>
        </is>
      </c>
      <c r="S538" t="inlineStr">
        <is>
          <t/>
        </is>
      </c>
      <c r="T538" t="n">
        <v>44200.0</v>
      </c>
      <c r="U538" t="n">
        <v>1.0</v>
      </c>
      <c r="V538" t="n">
        <v>0.0</v>
      </c>
    </row>
    <row r="539">
      <c r="A539" t="n">
        <v>1.472371114E9</v>
      </c>
      <c r="B539" t="inlineStr">
        <is>
          <t>50</t>
        </is>
      </c>
      <c r="C539" t="n">
        <f>VLOOKUP(data[[#This Row],[Course ID]],courses!A:E,2,FALSE)</f>
        <v>0.0</v>
      </c>
      <c r="D539" t="n">
        <f>VLOOKUP(data[[#This Row],[Course ID]],courses!A:E,3,FALSE)</f>
        <v>0.0</v>
      </c>
      <c r="E539" t="n">
        <f>VLOOKUP(data[[#This Row],[Course ID]],courses!A:E,4,FALSE)</f>
        <v>0.0</v>
      </c>
      <c r="F539" t="n">
        <f>VLOOKUP(data[[#This Row],[Course ID]],courses!A:E,5,FALSE)</f>
        <v>0.0</v>
      </c>
      <c r="G539" t="inlineStr">
        <is>
          <t>4222767</t>
        </is>
      </c>
      <c r="H539" t="inlineStr">
        <is>
          <t>EngageAlternativeFormat</t>
        </is>
      </c>
      <c r="I539" t="n">
        <v>1.0</v>
      </c>
      <c r="J539" t="n">
        <v>0.0</v>
      </c>
      <c r="K539" t="n">
        <v>0.0</v>
      </c>
      <c r="L539" t="n">
        <v>0.0</v>
      </c>
      <c r="M539" t="n">
        <v>1.609854583E9</v>
      </c>
      <c r="N539" t="inlineStr">
        <is>
          <t>6859</t>
        </is>
      </c>
      <c r="O539" t="inlineStr">
        <is>
          <t>pdf</t>
        </is>
      </c>
      <c r="P539" t="inlineStr">
        <is>
          <t/>
        </is>
      </c>
      <c r="Q539" t="inlineStr">
        <is>
          <t/>
        </is>
      </c>
      <c r="R539" t="inlineStr">
        <is>
          <t/>
        </is>
      </c>
      <c r="S539" t="inlineStr">
        <is>
          <t/>
        </is>
      </c>
      <c r="T539" t="n">
        <v>44200.0</v>
      </c>
      <c r="U539" t="n">
        <v>1.0</v>
      </c>
      <c r="V539" t="n">
        <v>0.0</v>
      </c>
    </row>
    <row r="540">
      <c r="A540" t="n">
        <v>1.252809472E9</v>
      </c>
      <c r="B540" t="inlineStr">
        <is>
          <t>50</t>
        </is>
      </c>
      <c r="C540" t="n">
        <f>VLOOKUP(data[[#This Row],[Course ID]],courses!A:E,2,FALSE)</f>
        <v>0.0</v>
      </c>
      <c r="D540" t="n">
        <f>VLOOKUP(data[[#This Row],[Course ID]],courses!A:E,3,FALSE)</f>
        <v>0.0</v>
      </c>
      <c r="E540" t="n">
        <f>VLOOKUP(data[[#This Row],[Course ID]],courses!A:E,4,FALSE)</f>
        <v>0.0</v>
      </c>
      <c r="F540" t="n">
        <f>VLOOKUP(data[[#This Row],[Course ID]],courses!A:E,5,FALSE)</f>
        <v>0.0</v>
      </c>
      <c r="G540" t="inlineStr">
        <is>
          <t>4211196</t>
        </is>
      </c>
      <c r="H540" t="inlineStr">
        <is>
          <t>EngageAlternativeFormat</t>
        </is>
      </c>
      <c r="I540" t="n">
        <v>1.0</v>
      </c>
      <c r="J540" t="n">
        <v>0.0</v>
      </c>
      <c r="K540" t="n">
        <v>0.0</v>
      </c>
      <c r="L540" t="n">
        <v>0.0</v>
      </c>
      <c r="M540" t="n">
        <v>1.609854967E9</v>
      </c>
      <c r="N540" t="inlineStr">
        <is>
          <t>6859</t>
        </is>
      </c>
      <c r="O540" t="inlineStr">
        <is>
          <t>pdf</t>
        </is>
      </c>
      <c r="P540" t="inlineStr">
        <is>
          <t/>
        </is>
      </c>
      <c r="Q540" t="inlineStr">
        <is>
          <t/>
        </is>
      </c>
      <c r="R540" t="inlineStr">
        <is>
          <t/>
        </is>
      </c>
      <c r="S540" t="inlineStr">
        <is>
          <t/>
        </is>
      </c>
      <c r="T540" t="n">
        <v>44200.0</v>
      </c>
      <c r="U540" t="n">
        <v>1.0</v>
      </c>
      <c r="V540" t="n">
        <v>0.0</v>
      </c>
    </row>
    <row r="541">
      <c r="A541" t="n">
        <v>-7.03935752E8</v>
      </c>
      <c r="B541" t="inlineStr">
        <is>
          <t>50</t>
        </is>
      </c>
      <c r="C541" t="n">
        <f>VLOOKUP(data[[#This Row],[Course ID]],courses!A:E,2,FALSE)</f>
        <v>0.0</v>
      </c>
      <c r="D541" t="n">
        <f>VLOOKUP(data[[#This Row],[Course ID]],courses!A:E,3,FALSE)</f>
        <v>0.0</v>
      </c>
      <c r="E541" t="n">
        <f>VLOOKUP(data[[#This Row],[Course ID]],courses!A:E,4,FALSE)</f>
        <v>0.0</v>
      </c>
      <c r="F541" t="n">
        <f>VLOOKUP(data[[#This Row],[Course ID]],courses!A:E,5,FALSE)</f>
        <v>0.0</v>
      </c>
      <c r="G541" t="inlineStr">
        <is>
          <t>4211196</t>
        </is>
      </c>
      <c r="H541" t="inlineStr">
        <is>
          <t>BeginDownloadAlternativeFormats</t>
        </is>
      </c>
      <c r="I541" t="n">
        <v>0.0</v>
      </c>
      <c r="J541" t="n">
        <v>1.0</v>
      </c>
      <c r="K541" t="n">
        <v>0.0</v>
      </c>
      <c r="L541" t="n">
        <v>0.0</v>
      </c>
      <c r="M541" t="n">
        <v>1.609854972E9</v>
      </c>
      <c r="N541" t="inlineStr">
        <is>
          <t>6859</t>
        </is>
      </c>
      <c r="O541" t="inlineStr">
        <is>
          <t>pdf</t>
        </is>
      </c>
      <c r="P541" t="inlineStr">
        <is>
          <t>OcredPdf</t>
        </is>
      </c>
      <c r="Q541" t="inlineStr">
        <is>
          <t/>
        </is>
      </c>
      <c r="R541" t="inlineStr">
        <is>
          <t/>
        </is>
      </c>
      <c r="S541" t="inlineStr">
        <is>
          <t/>
        </is>
      </c>
      <c r="T541" t="n">
        <v>44200.0</v>
      </c>
      <c r="U541" t="n">
        <v>1.0</v>
      </c>
      <c r="V541" t="n">
        <v>0.0</v>
      </c>
    </row>
    <row r="542">
      <c r="A542" t="n">
        <v>-7.78648544E8</v>
      </c>
      <c r="B542" t="inlineStr">
        <is>
          <t>74</t>
        </is>
      </c>
      <c r="C542" t="n">
        <f>VLOOKUP(data[[#This Row],[Course ID]],courses!A:E,2,FALSE)</f>
        <v>0.0</v>
      </c>
      <c r="D542" t="n">
        <f>VLOOKUP(data[[#This Row],[Course ID]],courses!A:E,3,FALSE)</f>
        <v>0.0</v>
      </c>
      <c r="E542" t="n">
        <f>VLOOKUP(data[[#This Row],[Course ID]],courses!A:E,4,FALSE)</f>
        <v>0.0</v>
      </c>
      <c r="F542" t="n">
        <f>VLOOKUP(data[[#This Row],[Course ID]],courses!A:E,5,FALSE)</f>
        <v>0.0</v>
      </c>
      <c r="G542" t="inlineStr">
        <is>
          <t>4259037</t>
        </is>
      </c>
      <c r="H542" t="inlineStr">
        <is>
          <t>EngageAlternativeFormat</t>
        </is>
      </c>
      <c r="I542" t="n">
        <v>1.0</v>
      </c>
      <c r="J542" t="n">
        <v>0.0</v>
      </c>
      <c r="K542" t="n">
        <v>0.0</v>
      </c>
      <c r="L542" t="n">
        <v>0.0</v>
      </c>
      <c r="M542" t="n">
        <v>1.609855083E9</v>
      </c>
      <c r="N542" t="inlineStr">
        <is>
          <t>6859</t>
        </is>
      </c>
      <c r="O542" t="inlineStr">
        <is>
          <t>pdf</t>
        </is>
      </c>
      <c r="P542" t="inlineStr">
        <is>
          <t/>
        </is>
      </c>
      <c r="Q542" t="inlineStr">
        <is>
          <t/>
        </is>
      </c>
      <c r="R542" t="inlineStr">
        <is>
          <t/>
        </is>
      </c>
      <c r="S542" t="inlineStr">
        <is>
          <t/>
        </is>
      </c>
      <c r="T542" t="n">
        <v>44200.0</v>
      </c>
      <c r="U542" t="n">
        <v>1.0</v>
      </c>
      <c r="V542" t="n">
        <v>0.0</v>
      </c>
    </row>
    <row r="543">
      <c r="A543" t="n">
        <v>-1.08109663E9</v>
      </c>
      <c r="B543" t="inlineStr">
        <is>
          <t>17270</t>
        </is>
      </c>
      <c r="C543" t="n">
        <f>VLOOKUP(data[[#This Row],[Course ID]],courses!A:E,2,FALSE)</f>
        <v>0.0</v>
      </c>
      <c r="D543" t="n">
        <f>VLOOKUP(data[[#This Row],[Course ID]],courses!A:E,3,FALSE)</f>
        <v>0.0</v>
      </c>
      <c r="E543" t="n">
        <f>VLOOKUP(data[[#This Row],[Course ID]],courses!A:E,4,FALSE)</f>
        <v>0.0</v>
      </c>
      <c r="F543" t="n">
        <f>VLOOKUP(data[[#This Row],[Course ID]],courses!A:E,5,FALSE)</f>
        <v>0.0</v>
      </c>
      <c r="G543" t="inlineStr">
        <is>
          <t>4269667</t>
        </is>
      </c>
      <c r="H543" t="inlineStr">
        <is>
          <t>EngageAlternativeFormat</t>
        </is>
      </c>
      <c r="I543" t="n">
        <v>1.0</v>
      </c>
      <c r="J543" t="n">
        <v>0.0</v>
      </c>
      <c r="K543" t="n">
        <v>0.0</v>
      </c>
      <c r="L543" t="n">
        <v>0.0</v>
      </c>
      <c r="M543" t="n">
        <v>1.609855496E9</v>
      </c>
      <c r="N543" t="inlineStr">
        <is>
          <t>6859</t>
        </is>
      </c>
      <c r="O543" t="inlineStr">
        <is>
          <t>pdf</t>
        </is>
      </c>
      <c r="P543" t="inlineStr">
        <is>
          <t/>
        </is>
      </c>
      <c r="Q543" t="inlineStr">
        <is>
          <t/>
        </is>
      </c>
      <c r="R543" t="inlineStr">
        <is>
          <t/>
        </is>
      </c>
      <c r="S543" t="inlineStr">
        <is>
          <t/>
        </is>
      </c>
      <c r="T543" t="n">
        <v>44200.0</v>
      </c>
      <c r="U543" t="n">
        <v>1.0</v>
      </c>
      <c r="V543" t="n">
        <v>0.0</v>
      </c>
    </row>
    <row r="544">
      <c r="A544" t="n">
        <v>-7.53761913E8</v>
      </c>
      <c r="B544" t="inlineStr">
        <is>
          <t>31513</t>
        </is>
      </c>
      <c r="C544" t="n">
        <f>VLOOKUP(data[[#This Row],[Course ID]],courses!A:E,2,FALSE)</f>
        <v>0.0</v>
      </c>
      <c r="D544" t="n">
        <f>VLOOKUP(data[[#This Row],[Course ID]],courses!A:E,3,FALSE)</f>
        <v>0.0</v>
      </c>
      <c r="E544" t="n">
        <f>VLOOKUP(data[[#This Row],[Course ID]],courses!A:E,4,FALSE)</f>
        <v>0.0</v>
      </c>
      <c r="F544" t="n">
        <f>VLOOKUP(data[[#This Row],[Course ID]],courses!A:E,5,FALSE)</f>
        <v>0.0</v>
      </c>
      <c r="G544" t="inlineStr">
        <is>
          <t>4243150</t>
        </is>
      </c>
      <c r="H544" t="inlineStr">
        <is>
          <t>EngageAlternativeFormat</t>
        </is>
      </c>
      <c r="I544" t="n">
        <v>1.0</v>
      </c>
      <c r="J544" t="n">
        <v>0.0</v>
      </c>
      <c r="K544" t="n">
        <v>0.0</v>
      </c>
      <c r="L544" t="n">
        <v>0.0</v>
      </c>
      <c r="M544" t="n">
        <v>1.60985587E9</v>
      </c>
      <c r="N544" t="inlineStr">
        <is>
          <t>6859</t>
        </is>
      </c>
      <c r="O544" t="inlineStr">
        <is>
          <t>pdf</t>
        </is>
      </c>
      <c r="P544" t="inlineStr">
        <is>
          <t/>
        </is>
      </c>
      <c r="Q544" t="inlineStr">
        <is>
          <t/>
        </is>
      </c>
      <c r="R544" t="inlineStr">
        <is>
          <t/>
        </is>
      </c>
      <c r="S544" t="inlineStr">
        <is>
          <t/>
        </is>
      </c>
      <c r="T544" t="n">
        <v>44200.0</v>
      </c>
      <c r="U544" t="n">
        <v>1.0</v>
      </c>
      <c r="V544" t="n">
        <v>0.0</v>
      </c>
    </row>
    <row r="545">
      <c r="A545" t="n">
        <v>3.35046044E8</v>
      </c>
      <c r="B545" t="inlineStr">
        <is>
          <t>17270</t>
        </is>
      </c>
      <c r="C545" t="n">
        <f>VLOOKUP(data[[#This Row],[Course ID]],courses!A:E,2,FALSE)</f>
        <v>0.0</v>
      </c>
      <c r="D545" t="n">
        <f>VLOOKUP(data[[#This Row],[Course ID]],courses!A:E,3,FALSE)</f>
        <v>0.0</v>
      </c>
      <c r="E545" t="n">
        <f>VLOOKUP(data[[#This Row],[Course ID]],courses!A:E,4,FALSE)</f>
        <v>0.0</v>
      </c>
      <c r="F545" t="n">
        <f>VLOOKUP(data[[#This Row],[Course ID]],courses!A:E,5,FALSE)</f>
        <v>0.0</v>
      </c>
      <c r="G545" t="inlineStr">
        <is>
          <t>4216807</t>
        </is>
      </c>
      <c r="H545" t="inlineStr">
        <is>
          <t>EngageAlternativeFormat</t>
        </is>
      </c>
      <c r="I545" t="n">
        <v>1.0</v>
      </c>
      <c r="J545" t="n">
        <v>0.0</v>
      </c>
      <c r="K545" t="n">
        <v>0.0</v>
      </c>
      <c r="L545" t="n">
        <v>0.0</v>
      </c>
      <c r="M545" t="n">
        <v>1.609857738E9</v>
      </c>
      <c r="N545" t="inlineStr">
        <is>
          <t>6859</t>
        </is>
      </c>
      <c r="O545" t="inlineStr">
        <is>
          <t>pdf</t>
        </is>
      </c>
      <c r="P545" t="inlineStr">
        <is>
          <t/>
        </is>
      </c>
      <c r="Q545" t="inlineStr">
        <is>
          <t/>
        </is>
      </c>
      <c r="R545" t="inlineStr">
        <is>
          <t/>
        </is>
      </c>
      <c r="S545" t="inlineStr">
        <is>
          <t/>
        </is>
      </c>
      <c r="T545" t="n">
        <v>44200.0</v>
      </c>
      <c r="U545" t="n">
        <v>1.0</v>
      </c>
      <c r="V545" t="n">
        <v>0.0</v>
      </c>
    </row>
    <row r="546">
      <c r="A546" t="n">
        <v>6.31842208E8</v>
      </c>
      <c r="B546" t="inlineStr">
        <is>
          <t>17270</t>
        </is>
      </c>
      <c r="C546" t="n">
        <f>VLOOKUP(data[[#This Row],[Course ID]],courses!A:E,2,FALSE)</f>
        <v>0.0</v>
      </c>
      <c r="D546" t="n">
        <f>VLOOKUP(data[[#This Row],[Course ID]],courses!A:E,3,FALSE)</f>
        <v>0.0</v>
      </c>
      <c r="E546" t="n">
        <f>VLOOKUP(data[[#This Row],[Course ID]],courses!A:E,4,FALSE)</f>
        <v>0.0</v>
      </c>
      <c r="F546" t="n">
        <f>VLOOKUP(data[[#This Row],[Course ID]],courses!A:E,5,FALSE)</f>
        <v>0.0</v>
      </c>
      <c r="G546" t="inlineStr">
        <is>
          <t>4216807</t>
        </is>
      </c>
      <c r="H546" t="inlineStr">
        <is>
          <t>BeginDownloadAlternativeFormats</t>
        </is>
      </c>
      <c r="I546" t="n">
        <v>0.0</v>
      </c>
      <c r="J546" t="n">
        <v>1.0</v>
      </c>
      <c r="K546" t="n">
        <v>0.0</v>
      </c>
      <c r="L546" t="n">
        <v>0.0</v>
      </c>
      <c r="M546" t="n">
        <v>1.609857741E9</v>
      </c>
      <c r="N546" t="inlineStr">
        <is>
          <t>6859</t>
        </is>
      </c>
      <c r="O546" t="inlineStr">
        <is>
          <t>pdf</t>
        </is>
      </c>
      <c r="P546" t="inlineStr">
        <is>
          <t>Html</t>
        </is>
      </c>
      <c r="Q546" t="inlineStr">
        <is>
          <t/>
        </is>
      </c>
      <c r="R546" t="inlineStr">
        <is>
          <t/>
        </is>
      </c>
      <c r="S546" t="inlineStr">
        <is>
          <t/>
        </is>
      </c>
      <c r="T546" t="n">
        <v>44200.0</v>
      </c>
      <c r="U546" t="n">
        <v>1.0</v>
      </c>
      <c r="V546" t="n">
        <v>0.0</v>
      </c>
    </row>
    <row r="547">
      <c r="A547" t="n">
        <v>-1.320875542E9</v>
      </c>
      <c r="B547" t="inlineStr">
        <is>
          <t>4</t>
        </is>
      </c>
      <c r="C547" t="n">
        <f>VLOOKUP(data[[#This Row],[Course ID]],courses!A:E,2,FALSE)</f>
        <v>0.0</v>
      </c>
      <c r="D547" t="n">
        <f>VLOOKUP(data[[#This Row],[Course ID]],courses!A:E,3,FALSE)</f>
        <v>0.0</v>
      </c>
      <c r="E547" t="n">
        <f>VLOOKUP(data[[#This Row],[Course ID]],courses!A:E,4,FALSE)</f>
        <v>0.0</v>
      </c>
      <c r="F547" t="n">
        <f>VLOOKUP(data[[#This Row],[Course ID]],courses!A:E,5,FALSE)</f>
        <v>0.0</v>
      </c>
      <c r="G547" t="inlineStr">
        <is>
          <t>1959989</t>
        </is>
      </c>
      <c r="H547" t="inlineStr">
        <is>
          <t>EngageAlternativeFormat</t>
        </is>
      </c>
      <c r="I547" t="n">
        <v>1.0</v>
      </c>
      <c r="J547" t="n">
        <v>0.0</v>
      </c>
      <c r="K547" t="n">
        <v>0.0</v>
      </c>
      <c r="L547" t="n">
        <v>0.0</v>
      </c>
      <c r="M547" t="n">
        <v>1.609860849E9</v>
      </c>
      <c r="N547" t="inlineStr">
        <is>
          <t>6859</t>
        </is>
      </c>
      <c r="O547" t="inlineStr">
        <is>
          <t>pdf</t>
        </is>
      </c>
      <c r="P547" t="inlineStr">
        <is>
          <t/>
        </is>
      </c>
      <c r="Q547" t="inlineStr">
        <is>
          <t/>
        </is>
      </c>
      <c r="R547" t="inlineStr">
        <is>
          <t/>
        </is>
      </c>
      <c r="S547" t="inlineStr">
        <is>
          <t/>
        </is>
      </c>
      <c r="T547" t="n">
        <v>44200.0</v>
      </c>
      <c r="U547" t="n">
        <v>1.0</v>
      </c>
      <c r="V547" t="n">
        <v>0.0</v>
      </c>
    </row>
    <row r="548">
      <c r="A548" t="n">
        <v>-1.320875542E9</v>
      </c>
      <c r="B548" t="inlineStr">
        <is>
          <t>4</t>
        </is>
      </c>
      <c r="C548" t="n">
        <f>VLOOKUP(data[[#This Row],[Course ID]],courses!A:E,2,FALSE)</f>
        <v>0.0</v>
      </c>
      <c r="D548" t="n">
        <f>VLOOKUP(data[[#This Row],[Course ID]],courses!A:E,3,FALSE)</f>
        <v>0.0</v>
      </c>
      <c r="E548" t="n">
        <f>VLOOKUP(data[[#This Row],[Course ID]],courses!A:E,4,FALSE)</f>
        <v>0.0</v>
      </c>
      <c r="F548" t="n">
        <f>VLOOKUP(data[[#This Row],[Course ID]],courses!A:E,5,FALSE)</f>
        <v>0.0</v>
      </c>
      <c r="G548" t="inlineStr">
        <is>
          <t>1959989</t>
        </is>
      </c>
      <c r="H548" t="inlineStr">
        <is>
          <t>EngageAlternativeFormat</t>
        </is>
      </c>
      <c r="I548" t="n">
        <v>1.0</v>
      </c>
      <c r="J548" t="n">
        <v>0.0</v>
      </c>
      <c r="K548" t="n">
        <v>0.0</v>
      </c>
      <c r="L548" t="n">
        <v>0.0</v>
      </c>
      <c r="M548" t="n">
        <v>1.609860849E9</v>
      </c>
      <c r="N548" t="inlineStr">
        <is>
          <t>6859</t>
        </is>
      </c>
      <c r="O548" t="inlineStr">
        <is>
          <t>pdf</t>
        </is>
      </c>
      <c r="P548" t="inlineStr">
        <is>
          <t/>
        </is>
      </c>
      <c r="Q548" t="inlineStr">
        <is>
          <t/>
        </is>
      </c>
      <c r="R548" t="inlineStr">
        <is>
          <t/>
        </is>
      </c>
      <c r="S548" t="inlineStr">
        <is>
          <t/>
        </is>
      </c>
      <c r="T548" t="n">
        <v>44200.0</v>
      </c>
      <c r="U548" t="n">
        <v>1.0</v>
      </c>
      <c r="V548" t="n">
        <v>0.0</v>
      </c>
    </row>
    <row r="549">
      <c r="A549" t="n">
        <v>-1.596167728E9</v>
      </c>
      <c r="B549" t="inlineStr">
        <is>
          <t>17270</t>
        </is>
      </c>
      <c r="C549" t="n">
        <f>VLOOKUP(data[[#This Row],[Course ID]],courses!A:E,2,FALSE)</f>
        <v>0.0</v>
      </c>
      <c r="D549" t="n">
        <f>VLOOKUP(data[[#This Row],[Course ID]],courses!A:E,3,FALSE)</f>
        <v>0.0</v>
      </c>
      <c r="E549" t="n">
        <f>VLOOKUP(data[[#This Row],[Course ID]],courses!A:E,4,FALSE)</f>
        <v>0.0</v>
      </c>
      <c r="F549" t="n">
        <f>VLOOKUP(data[[#This Row],[Course ID]],courses!A:E,5,FALSE)</f>
        <v>0.0</v>
      </c>
      <c r="G549" t="inlineStr">
        <is>
          <t>4269667</t>
        </is>
      </c>
      <c r="H549" t="inlineStr">
        <is>
          <t>EngageAlternativeFormat</t>
        </is>
      </c>
      <c r="I549" t="n">
        <v>1.0</v>
      </c>
      <c r="J549" t="n">
        <v>0.0</v>
      </c>
      <c r="K549" t="n">
        <v>0.0</v>
      </c>
      <c r="L549" t="n">
        <v>0.0</v>
      </c>
      <c r="M549" t="n">
        <v>1.609861619E9</v>
      </c>
      <c r="N549" t="inlineStr">
        <is>
          <t>6859</t>
        </is>
      </c>
      <c r="O549" t="inlineStr">
        <is>
          <t>pdf</t>
        </is>
      </c>
      <c r="P549" t="inlineStr">
        <is>
          <t/>
        </is>
      </c>
      <c r="Q549" t="inlineStr">
        <is>
          <t/>
        </is>
      </c>
      <c r="R549" t="inlineStr">
        <is>
          <t/>
        </is>
      </c>
      <c r="S549" t="inlineStr">
        <is>
          <t/>
        </is>
      </c>
      <c r="T549" t="n">
        <v>44200.0</v>
      </c>
      <c r="U549" t="n">
        <v>1.0</v>
      </c>
      <c r="V549" t="n">
        <v>0.0</v>
      </c>
    </row>
    <row r="550">
      <c r="A550" t="n">
        <v>-2.4196982E8</v>
      </c>
      <c r="B550" t="inlineStr">
        <is>
          <t>4</t>
        </is>
      </c>
      <c r="C550" t="n">
        <f>VLOOKUP(data[[#This Row],[Course ID]],courses!A:E,2,FALSE)</f>
        <v>0.0</v>
      </c>
      <c r="D550" t="n">
        <f>VLOOKUP(data[[#This Row],[Course ID]],courses!A:E,3,FALSE)</f>
        <v>0.0</v>
      </c>
      <c r="E550" t="n">
        <f>VLOOKUP(data[[#This Row],[Course ID]],courses!A:E,4,FALSE)</f>
        <v>0.0</v>
      </c>
      <c r="F550" t="n">
        <f>VLOOKUP(data[[#This Row],[Course ID]],courses!A:E,5,FALSE)</f>
        <v>0.0</v>
      </c>
      <c r="G550" t="inlineStr">
        <is>
          <t>1959989</t>
        </is>
      </c>
      <c r="H550" t="inlineStr">
        <is>
          <t>EngageAlternativeFormat</t>
        </is>
      </c>
      <c r="I550" t="n">
        <v>1.0</v>
      </c>
      <c r="J550" t="n">
        <v>0.0</v>
      </c>
      <c r="K550" t="n">
        <v>0.0</v>
      </c>
      <c r="L550" t="n">
        <v>0.0</v>
      </c>
      <c r="M550" t="n">
        <v>1.609863819E9</v>
      </c>
      <c r="N550" t="inlineStr">
        <is>
          <t>6859</t>
        </is>
      </c>
      <c r="O550" t="inlineStr">
        <is>
          <t>pdf</t>
        </is>
      </c>
      <c r="P550" t="inlineStr">
        <is>
          <t/>
        </is>
      </c>
      <c r="Q550" t="inlineStr">
        <is>
          <t/>
        </is>
      </c>
      <c r="R550" t="inlineStr">
        <is>
          <t/>
        </is>
      </c>
      <c r="S550" t="inlineStr">
        <is>
          <t/>
        </is>
      </c>
      <c r="T550" t="n">
        <v>44200.0</v>
      </c>
      <c r="U550" t="n">
        <v>1.0</v>
      </c>
      <c r="V550" t="n">
        <v>0.0</v>
      </c>
    </row>
    <row r="551">
      <c r="A551" t="n">
        <v>-3.49804702E8</v>
      </c>
      <c r="B551" t="inlineStr">
        <is>
          <t>74</t>
        </is>
      </c>
      <c r="C551" t="n">
        <f>VLOOKUP(data[[#This Row],[Course ID]],courses!A:E,2,FALSE)</f>
        <v>0.0</v>
      </c>
      <c r="D551" t="n">
        <f>VLOOKUP(data[[#This Row],[Course ID]],courses!A:E,3,FALSE)</f>
        <v>0.0</v>
      </c>
      <c r="E551" t="n">
        <f>VLOOKUP(data[[#This Row],[Course ID]],courses!A:E,4,FALSE)</f>
        <v>0.0</v>
      </c>
      <c r="F551" t="n">
        <f>VLOOKUP(data[[#This Row],[Course ID]],courses!A:E,5,FALSE)</f>
        <v>0.0</v>
      </c>
      <c r="G551" t="inlineStr">
        <is>
          <t>4231482</t>
        </is>
      </c>
      <c r="H551" t="inlineStr">
        <is>
          <t>EngageAlternativeFormat</t>
        </is>
      </c>
      <c r="I551" t="n">
        <v>1.0</v>
      </c>
      <c r="J551" t="n">
        <v>0.0</v>
      </c>
      <c r="K551" t="n">
        <v>0.0</v>
      </c>
      <c r="L551" t="n">
        <v>0.0</v>
      </c>
      <c r="M551" t="n">
        <v>1.609868358E9</v>
      </c>
      <c r="N551" t="inlineStr">
        <is>
          <t>6859</t>
        </is>
      </c>
      <c r="O551" t="inlineStr">
        <is>
          <t>pdf</t>
        </is>
      </c>
      <c r="P551" t="inlineStr">
        <is>
          <t/>
        </is>
      </c>
      <c r="Q551" t="inlineStr">
        <is>
          <t/>
        </is>
      </c>
      <c r="R551" t="inlineStr">
        <is>
          <t/>
        </is>
      </c>
      <c r="S551" t="inlineStr">
        <is>
          <t/>
        </is>
      </c>
      <c r="T551" t="n">
        <v>44200.0</v>
      </c>
      <c r="U551" t="n">
        <v>1.0</v>
      </c>
      <c r="V551" t="n">
        <v>0.0</v>
      </c>
    </row>
    <row r="552">
      <c r="A552" t="n">
        <v>1.074264303E9</v>
      </c>
      <c r="B552" t="inlineStr">
        <is>
          <t>4</t>
        </is>
      </c>
      <c r="C552" t="n">
        <f>VLOOKUP(data[[#This Row],[Course ID]],courses!A:E,2,FALSE)</f>
        <v>0.0</v>
      </c>
      <c r="D552" t="n">
        <f>VLOOKUP(data[[#This Row],[Course ID]],courses!A:E,3,FALSE)</f>
        <v>0.0</v>
      </c>
      <c r="E552" t="n">
        <f>VLOOKUP(data[[#This Row],[Course ID]],courses!A:E,4,FALSE)</f>
        <v>0.0</v>
      </c>
      <c r="F552" t="n">
        <f>VLOOKUP(data[[#This Row],[Course ID]],courses!A:E,5,FALSE)</f>
        <v>0.0</v>
      </c>
      <c r="G552" t="inlineStr">
        <is>
          <t>1959989</t>
        </is>
      </c>
      <c r="H552" t="inlineStr">
        <is>
          <t>EngageAlternativeFormat</t>
        </is>
      </c>
      <c r="I552" t="n">
        <v>1.0</v>
      </c>
      <c r="J552" t="n">
        <v>0.0</v>
      </c>
      <c r="K552" t="n">
        <v>0.0</v>
      </c>
      <c r="L552" t="n">
        <v>0.0</v>
      </c>
      <c r="M552" t="n">
        <v>1.609868868E9</v>
      </c>
      <c r="N552" t="inlineStr">
        <is>
          <t>6859</t>
        </is>
      </c>
      <c r="O552" t="inlineStr">
        <is>
          <t>pdf</t>
        </is>
      </c>
      <c r="P552" t="inlineStr">
        <is>
          <t/>
        </is>
      </c>
      <c r="Q552" t="inlineStr">
        <is>
          <t/>
        </is>
      </c>
      <c r="R552" t="inlineStr">
        <is>
          <t/>
        </is>
      </c>
      <c r="S552" t="inlineStr">
        <is>
          <t/>
        </is>
      </c>
      <c r="T552" t="n">
        <v>44200.0</v>
      </c>
      <c r="U552" t="n">
        <v>1.0</v>
      </c>
      <c r="V552" t="n">
        <v>0.0</v>
      </c>
    </row>
    <row r="553">
      <c r="A553" t="n">
        <v>-2.071642893E9</v>
      </c>
      <c r="B553" t="inlineStr">
        <is>
          <t>17270</t>
        </is>
      </c>
      <c r="C553" t="n">
        <f>VLOOKUP(data[[#This Row],[Course ID]],courses!A:E,2,FALSE)</f>
        <v>0.0</v>
      </c>
      <c r="D553" t="n">
        <f>VLOOKUP(data[[#This Row],[Course ID]],courses!A:E,3,FALSE)</f>
        <v>0.0</v>
      </c>
      <c r="E553" t="n">
        <f>VLOOKUP(data[[#This Row],[Course ID]],courses!A:E,4,FALSE)</f>
        <v>0.0</v>
      </c>
      <c r="F553" t="n">
        <f>VLOOKUP(data[[#This Row],[Course ID]],courses!A:E,5,FALSE)</f>
        <v>0.0</v>
      </c>
      <c r="G553" t="inlineStr">
        <is>
          <t>4269667</t>
        </is>
      </c>
      <c r="H553" t="inlineStr">
        <is>
          <t>EngageAlternativeFormat</t>
        </is>
      </c>
      <c r="I553" t="n">
        <v>1.0</v>
      </c>
      <c r="J553" t="n">
        <v>0.0</v>
      </c>
      <c r="K553" t="n">
        <v>0.0</v>
      </c>
      <c r="L553" t="n">
        <v>0.0</v>
      </c>
      <c r="M553" t="n">
        <v>1.609870231E9</v>
      </c>
      <c r="N553" t="inlineStr">
        <is>
          <t>6859</t>
        </is>
      </c>
      <c r="O553" t="inlineStr">
        <is>
          <t>pdf</t>
        </is>
      </c>
      <c r="P553" t="inlineStr">
        <is>
          <t/>
        </is>
      </c>
      <c r="Q553" t="inlineStr">
        <is>
          <t/>
        </is>
      </c>
      <c r="R553" t="inlineStr">
        <is>
          <t/>
        </is>
      </c>
      <c r="S553" t="inlineStr">
        <is>
          <t/>
        </is>
      </c>
      <c r="T553" t="n">
        <v>44200.0</v>
      </c>
      <c r="U553" t="n">
        <v>1.0</v>
      </c>
      <c r="V553" t="n">
        <v>0.0</v>
      </c>
    </row>
    <row r="554">
      <c r="A554" t="n">
        <v>7.030856E7</v>
      </c>
      <c r="B554" t="inlineStr">
        <is>
          <t>27</t>
        </is>
      </c>
      <c r="C554" t="n">
        <f>VLOOKUP(data[[#This Row],[Course ID]],courses!A:E,2,FALSE)</f>
        <v>0.0</v>
      </c>
      <c r="D554" t="n">
        <f>VLOOKUP(data[[#This Row],[Course ID]],courses!A:E,3,FALSE)</f>
        <v>0.0</v>
      </c>
      <c r="E554" t="n">
        <f>VLOOKUP(data[[#This Row],[Course ID]],courses!A:E,4,FALSE)</f>
        <v>0.0</v>
      </c>
      <c r="F554" t="n">
        <f>VLOOKUP(data[[#This Row],[Course ID]],courses!A:E,5,FALSE)</f>
        <v>0.0</v>
      </c>
      <c r="G554" t="inlineStr">
        <is>
          <t>4270723</t>
        </is>
      </c>
      <c r="H554" t="inlineStr">
        <is>
          <t>EngageAlternativeFormat</t>
        </is>
      </c>
      <c r="I554" t="n">
        <v>1.0</v>
      </c>
      <c r="J554" t="n">
        <v>0.0</v>
      </c>
      <c r="K554" t="n">
        <v>0.0</v>
      </c>
      <c r="L554" t="n">
        <v>0.0</v>
      </c>
      <c r="M554" t="n">
        <v>1.609871024E9</v>
      </c>
      <c r="N554" t="inlineStr">
        <is>
          <t>6859</t>
        </is>
      </c>
      <c r="O554" t="inlineStr">
        <is>
          <t>pdf</t>
        </is>
      </c>
      <c r="P554" t="inlineStr">
        <is>
          <t/>
        </is>
      </c>
      <c r="Q554" t="inlineStr">
        <is>
          <t/>
        </is>
      </c>
      <c r="R554" t="inlineStr">
        <is>
          <t/>
        </is>
      </c>
      <c r="S554" t="inlineStr">
        <is>
          <t/>
        </is>
      </c>
      <c r="T554" t="n">
        <v>44200.0</v>
      </c>
      <c r="U554" t="n">
        <v>1.0</v>
      </c>
      <c r="V554" t="n">
        <v>0.0</v>
      </c>
    </row>
    <row r="555">
      <c r="A555" t="n">
        <v>1.815096681E9</v>
      </c>
      <c r="B555" t="inlineStr">
        <is>
          <t>17270</t>
        </is>
      </c>
      <c r="C555" t="n">
        <f>VLOOKUP(data[[#This Row],[Course ID]],courses!A:E,2,FALSE)</f>
        <v>0.0</v>
      </c>
      <c r="D555" t="n">
        <f>VLOOKUP(data[[#This Row],[Course ID]],courses!A:E,3,FALSE)</f>
        <v>0.0</v>
      </c>
      <c r="E555" t="n">
        <f>VLOOKUP(data[[#This Row],[Course ID]],courses!A:E,4,FALSE)</f>
        <v>0.0</v>
      </c>
      <c r="F555" t="n">
        <f>VLOOKUP(data[[#This Row],[Course ID]],courses!A:E,5,FALSE)</f>
        <v>0.0</v>
      </c>
      <c r="G555" t="inlineStr">
        <is>
          <t>4269667</t>
        </is>
      </c>
      <c r="H555" t="inlineStr">
        <is>
          <t>EngageAlternativeFormat</t>
        </is>
      </c>
      <c r="I555" t="n">
        <v>1.0</v>
      </c>
      <c r="J555" t="n">
        <v>0.0</v>
      </c>
      <c r="K555" t="n">
        <v>0.0</v>
      </c>
      <c r="L555" t="n">
        <v>0.0</v>
      </c>
      <c r="M555" t="n">
        <v>1.609874546E9</v>
      </c>
      <c r="N555" t="inlineStr">
        <is>
          <t>6859</t>
        </is>
      </c>
      <c r="O555" t="inlineStr">
        <is>
          <t>pdf</t>
        </is>
      </c>
      <c r="P555" t="inlineStr">
        <is>
          <t/>
        </is>
      </c>
      <c r="Q555" t="inlineStr">
        <is>
          <t/>
        </is>
      </c>
      <c r="R555" t="inlineStr">
        <is>
          <t/>
        </is>
      </c>
      <c r="S555" t="inlineStr">
        <is>
          <t/>
        </is>
      </c>
      <c r="T555" t="n">
        <v>44200.0</v>
      </c>
      <c r="U555" t="n">
        <v>1.0</v>
      </c>
      <c r="V555" t="n">
        <v>0.0</v>
      </c>
    </row>
    <row r="556">
      <c r="A556" t="n">
        <v>4.65981959E8</v>
      </c>
      <c r="B556" t="inlineStr">
        <is>
          <t>17270</t>
        </is>
      </c>
      <c r="C556" t="n">
        <f>VLOOKUP(data[[#This Row],[Course ID]],courses!A:E,2,FALSE)</f>
        <v>0.0</v>
      </c>
      <c r="D556" t="n">
        <f>VLOOKUP(data[[#This Row],[Course ID]],courses!A:E,3,FALSE)</f>
        <v>0.0</v>
      </c>
      <c r="E556" t="n">
        <f>VLOOKUP(data[[#This Row],[Course ID]],courses!A:E,4,FALSE)</f>
        <v>0.0</v>
      </c>
      <c r="F556" t="n">
        <f>VLOOKUP(data[[#This Row],[Course ID]],courses!A:E,5,FALSE)</f>
        <v>0.0</v>
      </c>
      <c r="G556" t="inlineStr">
        <is>
          <t>4269667</t>
        </is>
      </c>
      <c r="H556" t="inlineStr">
        <is>
          <t>EngageAlternativeFormat</t>
        </is>
      </c>
      <c r="I556" t="n">
        <v>1.0</v>
      </c>
      <c r="J556" t="n">
        <v>0.0</v>
      </c>
      <c r="K556" t="n">
        <v>0.0</v>
      </c>
      <c r="L556" t="n">
        <v>0.0</v>
      </c>
      <c r="M556" t="n">
        <v>1.60987497E9</v>
      </c>
      <c r="N556" t="inlineStr">
        <is>
          <t>6859</t>
        </is>
      </c>
      <c r="O556" t="inlineStr">
        <is>
          <t>pdf</t>
        </is>
      </c>
      <c r="P556" t="inlineStr">
        <is>
          <t/>
        </is>
      </c>
      <c r="Q556" t="inlineStr">
        <is>
          <t/>
        </is>
      </c>
      <c r="R556" t="inlineStr">
        <is>
          <t/>
        </is>
      </c>
      <c r="S556" t="inlineStr">
        <is>
          <t/>
        </is>
      </c>
      <c r="T556" t="n">
        <v>44200.0</v>
      </c>
      <c r="U556" t="n">
        <v>1.0</v>
      </c>
      <c r="V556" t="n">
        <v>0.0</v>
      </c>
    </row>
    <row r="557">
      <c r="A557" t="n">
        <v>1.456126239E9</v>
      </c>
      <c r="B557" t="inlineStr">
        <is>
          <t>4</t>
        </is>
      </c>
      <c r="C557" t="n">
        <f>VLOOKUP(data[[#This Row],[Course ID]],courses!A:E,2,FALSE)</f>
        <v>0.0</v>
      </c>
      <c r="D557" t="n">
        <f>VLOOKUP(data[[#This Row],[Course ID]],courses!A:E,3,FALSE)</f>
        <v>0.0</v>
      </c>
      <c r="E557" t="n">
        <f>VLOOKUP(data[[#This Row],[Course ID]],courses!A:E,4,FALSE)</f>
        <v>0.0</v>
      </c>
      <c r="F557" t="n">
        <f>VLOOKUP(data[[#This Row],[Course ID]],courses!A:E,5,FALSE)</f>
        <v>0.0</v>
      </c>
      <c r="G557" t="inlineStr">
        <is>
          <t>1959989</t>
        </is>
      </c>
      <c r="H557" t="inlineStr">
        <is>
          <t>EngageAlternativeFormat</t>
        </is>
      </c>
      <c r="I557" t="n">
        <v>1.0</v>
      </c>
      <c r="J557" t="n">
        <v>0.0</v>
      </c>
      <c r="K557" t="n">
        <v>0.0</v>
      </c>
      <c r="L557" t="n">
        <v>0.0</v>
      </c>
      <c r="M557" t="n">
        <v>1.609876225E9</v>
      </c>
      <c r="N557" t="inlineStr">
        <is>
          <t>6859</t>
        </is>
      </c>
      <c r="O557" t="inlineStr">
        <is>
          <t>pdf</t>
        </is>
      </c>
      <c r="P557" t="inlineStr">
        <is>
          <t/>
        </is>
      </c>
      <c r="Q557" t="inlineStr">
        <is>
          <t/>
        </is>
      </c>
      <c r="R557" t="inlineStr">
        <is>
          <t/>
        </is>
      </c>
      <c r="S557" t="inlineStr">
        <is>
          <t/>
        </is>
      </c>
      <c r="T557" t="n">
        <v>44200.0</v>
      </c>
      <c r="U557" t="n">
        <v>1.0</v>
      </c>
      <c r="V557" t="n">
        <v>0.0</v>
      </c>
    </row>
    <row r="558">
      <c r="A558" t="n">
        <v>1.247088846E9</v>
      </c>
      <c r="B558" t="inlineStr">
        <is>
          <t>17270</t>
        </is>
      </c>
      <c r="C558" t="n">
        <f>VLOOKUP(data[[#This Row],[Course ID]],courses!A:E,2,FALSE)</f>
        <v>0.0</v>
      </c>
      <c r="D558" t="n">
        <f>VLOOKUP(data[[#This Row],[Course ID]],courses!A:E,3,FALSE)</f>
        <v>0.0</v>
      </c>
      <c r="E558" t="n">
        <f>VLOOKUP(data[[#This Row],[Course ID]],courses!A:E,4,FALSE)</f>
        <v>0.0</v>
      </c>
      <c r="F558" t="n">
        <f>VLOOKUP(data[[#This Row],[Course ID]],courses!A:E,5,FALSE)</f>
        <v>0.0</v>
      </c>
      <c r="G558" t="inlineStr">
        <is>
          <t>4269667</t>
        </is>
      </c>
      <c r="H558" t="inlineStr">
        <is>
          <t>EngageAlternativeFormat</t>
        </is>
      </c>
      <c r="I558" t="n">
        <v>1.0</v>
      </c>
      <c r="J558" t="n">
        <v>0.0</v>
      </c>
      <c r="K558" t="n">
        <v>0.0</v>
      </c>
      <c r="L558" t="n">
        <v>0.0</v>
      </c>
      <c r="M558" t="n">
        <v>1.609907267E9</v>
      </c>
      <c r="N558" t="inlineStr">
        <is>
          <t>6859</t>
        </is>
      </c>
      <c r="O558" t="inlineStr">
        <is>
          <t>pdf</t>
        </is>
      </c>
      <c r="P558" t="inlineStr">
        <is>
          <t/>
        </is>
      </c>
      <c r="Q558" t="inlineStr">
        <is>
          <t/>
        </is>
      </c>
      <c r="R558" t="inlineStr">
        <is>
          <t/>
        </is>
      </c>
      <c r="S558" t="inlineStr">
        <is>
          <t/>
        </is>
      </c>
      <c r="T558" t="n">
        <v>44200.0</v>
      </c>
      <c r="U558" t="n">
        <v>1.0</v>
      </c>
      <c r="V558" t="n">
        <v>0.0</v>
      </c>
    </row>
    <row r="559">
      <c r="A559" t="n">
        <v>8.28259741E8</v>
      </c>
      <c r="B559" t="inlineStr">
        <is>
          <t>17270</t>
        </is>
      </c>
      <c r="C559" t="n">
        <f>VLOOKUP(data[[#This Row],[Course ID]],courses!A:E,2,FALSE)</f>
        <v>0.0</v>
      </c>
      <c r="D559" t="n">
        <f>VLOOKUP(data[[#This Row],[Course ID]],courses!A:E,3,FALSE)</f>
        <v>0.0</v>
      </c>
      <c r="E559" t="n">
        <f>VLOOKUP(data[[#This Row],[Course ID]],courses!A:E,4,FALSE)</f>
        <v>0.0</v>
      </c>
      <c r="F559" t="n">
        <f>VLOOKUP(data[[#This Row],[Course ID]],courses!A:E,5,FALSE)</f>
        <v>0.0</v>
      </c>
      <c r="G559" t="inlineStr">
        <is>
          <t>4269667</t>
        </is>
      </c>
      <c r="H559" t="inlineStr">
        <is>
          <t>EngageAlternativeFormat</t>
        </is>
      </c>
      <c r="I559" t="n">
        <v>1.0</v>
      </c>
      <c r="J559" t="n">
        <v>0.0</v>
      </c>
      <c r="K559" t="n">
        <v>0.0</v>
      </c>
      <c r="L559" t="n">
        <v>0.0</v>
      </c>
      <c r="M559" t="n">
        <v>1.609909068E9</v>
      </c>
      <c r="N559" t="inlineStr">
        <is>
          <t>6859</t>
        </is>
      </c>
      <c r="O559" t="inlineStr">
        <is>
          <t>pdf</t>
        </is>
      </c>
      <c r="P559" t="inlineStr">
        <is>
          <t/>
        </is>
      </c>
      <c r="Q559" t="inlineStr">
        <is>
          <t/>
        </is>
      </c>
      <c r="R559" t="inlineStr">
        <is>
          <t/>
        </is>
      </c>
      <c r="S559" t="inlineStr">
        <is>
          <t/>
        </is>
      </c>
      <c r="T559" t="n">
        <v>44200.0</v>
      </c>
      <c r="U559" t="n">
        <v>1.0</v>
      </c>
      <c r="V559" t="n">
        <v>0.0</v>
      </c>
    </row>
    <row r="560">
      <c r="A560" t="n">
        <v>1.026745779E9</v>
      </c>
      <c r="B560" t="inlineStr">
        <is>
          <t>103</t>
        </is>
      </c>
      <c r="C560" t="n">
        <f>VLOOKUP(data[[#This Row],[Course ID]],courses!A:E,2,FALSE)</f>
        <v>0.0</v>
      </c>
      <c r="D560" t="n">
        <f>VLOOKUP(data[[#This Row],[Course ID]],courses!A:E,3,FALSE)</f>
        <v>0.0</v>
      </c>
      <c r="E560" t="n">
        <f>VLOOKUP(data[[#This Row],[Course ID]],courses!A:E,4,FALSE)</f>
        <v>0.0</v>
      </c>
      <c r="F560" t="n">
        <f>VLOOKUP(data[[#This Row],[Course ID]],courses!A:E,5,FALSE)</f>
        <v>0.0</v>
      </c>
      <c r="G560" t="inlineStr">
        <is>
          <t>4269616</t>
        </is>
      </c>
      <c r="H560" t="inlineStr">
        <is>
          <t>EngageAlternativeFormat</t>
        </is>
      </c>
      <c r="I560" t="n">
        <v>1.0</v>
      </c>
      <c r="J560" t="n">
        <v>0.0</v>
      </c>
      <c r="K560" t="n">
        <v>0.0</v>
      </c>
      <c r="L560" t="n">
        <v>0.0</v>
      </c>
      <c r="M560" t="n">
        <v>1.609910228E9</v>
      </c>
      <c r="N560" t="inlineStr">
        <is>
          <t>6859</t>
        </is>
      </c>
      <c r="O560" t="inlineStr">
        <is>
          <t>pdf</t>
        </is>
      </c>
      <c r="P560" t="inlineStr">
        <is>
          <t/>
        </is>
      </c>
      <c r="Q560" t="inlineStr">
        <is>
          <t/>
        </is>
      </c>
      <c r="R560" t="inlineStr">
        <is>
          <t/>
        </is>
      </c>
      <c r="S560" t="inlineStr">
        <is>
          <t/>
        </is>
      </c>
      <c r="T560" t="n">
        <v>44200.0</v>
      </c>
      <c r="U560" t="n">
        <v>1.0</v>
      </c>
      <c r="V560" t="n">
        <v>0.0</v>
      </c>
    </row>
    <row r="561">
      <c r="A561" t="n">
        <v>-7.58299461E8</v>
      </c>
      <c r="B561" t="inlineStr">
        <is>
          <t>103</t>
        </is>
      </c>
      <c r="C561" t="n">
        <f>VLOOKUP(data[[#This Row],[Course ID]],courses!A:E,2,FALSE)</f>
        <v>0.0</v>
      </c>
      <c r="D561" t="n">
        <f>VLOOKUP(data[[#This Row],[Course ID]],courses!A:E,3,FALSE)</f>
        <v>0.0</v>
      </c>
      <c r="E561" t="n">
        <f>VLOOKUP(data[[#This Row],[Course ID]],courses!A:E,4,FALSE)</f>
        <v>0.0</v>
      </c>
      <c r="F561" t="n">
        <f>VLOOKUP(data[[#This Row],[Course ID]],courses!A:E,5,FALSE)</f>
        <v>0.0</v>
      </c>
      <c r="G561" t="inlineStr">
        <is>
          <t>4269616</t>
        </is>
      </c>
      <c r="H561" t="inlineStr">
        <is>
          <t>BeginDownloadAlternativeFormats</t>
        </is>
      </c>
      <c r="I561" t="n">
        <v>0.0</v>
      </c>
      <c r="J561" t="n">
        <v>1.0</v>
      </c>
      <c r="K561" t="n">
        <v>0.0</v>
      </c>
      <c r="L561" t="n">
        <v>0.0</v>
      </c>
      <c r="M561" t="n">
        <v>1.609910238E9</v>
      </c>
      <c r="N561" t="inlineStr">
        <is>
          <t>6859</t>
        </is>
      </c>
      <c r="O561" t="inlineStr">
        <is>
          <t>pdf</t>
        </is>
      </c>
      <c r="P561" t="inlineStr">
        <is>
          <t>Html</t>
        </is>
      </c>
      <c r="Q561" t="inlineStr">
        <is>
          <t/>
        </is>
      </c>
      <c r="R561" t="inlineStr">
        <is>
          <t/>
        </is>
      </c>
      <c r="S561" t="inlineStr">
        <is>
          <t/>
        </is>
      </c>
      <c r="T561" t="n">
        <v>44200.0</v>
      </c>
      <c r="U561" t="n">
        <v>1.0</v>
      </c>
      <c r="V561" t="n">
        <v>0.0</v>
      </c>
    </row>
    <row r="562">
      <c r="A562" t="n">
        <v>6.83900548E8</v>
      </c>
      <c r="B562" t="inlineStr">
        <is>
          <t>74</t>
        </is>
      </c>
      <c r="C562" t="n">
        <f>VLOOKUP(data[[#This Row],[Course ID]],courses!A:E,2,FALSE)</f>
        <v>0.0</v>
      </c>
      <c r="D562" t="n">
        <f>VLOOKUP(data[[#This Row],[Course ID]],courses!A:E,3,FALSE)</f>
        <v>0.0</v>
      </c>
      <c r="E562" t="n">
        <f>VLOOKUP(data[[#This Row],[Course ID]],courses!A:E,4,FALSE)</f>
        <v>0.0</v>
      </c>
      <c r="F562" t="n">
        <f>VLOOKUP(data[[#This Row],[Course ID]],courses!A:E,5,FALSE)</f>
        <v>0.0</v>
      </c>
      <c r="G562" t="inlineStr">
        <is>
          <t>2178252</t>
        </is>
      </c>
      <c r="H562" t="inlineStr">
        <is>
          <t>EngageAlternativeFormat</t>
        </is>
      </c>
      <c r="I562" t="n">
        <v>1.0</v>
      </c>
      <c r="J562" t="n">
        <v>0.0</v>
      </c>
      <c r="K562" t="n">
        <v>0.0</v>
      </c>
      <c r="L562" t="n">
        <v>0.0</v>
      </c>
      <c r="M562" t="n">
        <v>1.609910966E9</v>
      </c>
      <c r="N562" t="inlineStr">
        <is>
          <t>6859</t>
        </is>
      </c>
      <c r="O562" t="inlineStr">
        <is>
          <t>pdf</t>
        </is>
      </c>
      <c r="P562" t="inlineStr">
        <is>
          <t/>
        </is>
      </c>
      <c r="Q562" t="inlineStr">
        <is>
          <t/>
        </is>
      </c>
      <c r="R562" t="inlineStr">
        <is>
          <t/>
        </is>
      </c>
      <c r="S562" t="inlineStr">
        <is>
          <t/>
        </is>
      </c>
      <c r="T562" t="n">
        <v>44200.0</v>
      </c>
      <c r="U562" t="n">
        <v>1.0</v>
      </c>
      <c r="V562" t="n">
        <v>0.0</v>
      </c>
    </row>
    <row r="563">
      <c r="A563" t="n">
        <v>-3.90973005E8</v>
      </c>
      <c r="B563" t="inlineStr">
        <is>
          <t>4</t>
        </is>
      </c>
      <c r="C563" t="n">
        <f>VLOOKUP(data[[#This Row],[Course ID]],courses!A:E,2,FALSE)</f>
        <v>0.0</v>
      </c>
      <c r="D563" t="n">
        <f>VLOOKUP(data[[#This Row],[Course ID]],courses!A:E,3,FALSE)</f>
        <v>0.0</v>
      </c>
      <c r="E563" t="n">
        <f>VLOOKUP(data[[#This Row],[Course ID]],courses!A:E,4,FALSE)</f>
        <v>0.0</v>
      </c>
      <c r="F563" t="n">
        <f>VLOOKUP(data[[#This Row],[Course ID]],courses!A:E,5,FALSE)</f>
        <v>0.0</v>
      </c>
      <c r="G563" t="inlineStr">
        <is>
          <t>1959989</t>
        </is>
      </c>
      <c r="H563" t="inlineStr">
        <is>
          <t>EngageAlternativeFormat</t>
        </is>
      </c>
      <c r="I563" t="n">
        <v>1.0</v>
      </c>
      <c r="J563" t="n">
        <v>0.0</v>
      </c>
      <c r="K563" t="n">
        <v>0.0</v>
      </c>
      <c r="L563" t="n">
        <v>0.0</v>
      </c>
      <c r="M563" t="n">
        <v>1.609911944E9</v>
      </c>
      <c r="N563" t="inlineStr">
        <is>
          <t>6859</t>
        </is>
      </c>
      <c r="O563" t="inlineStr">
        <is>
          <t>pdf</t>
        </is>
      </c>
      <c r="P563" t="inlineStr">
        <is>
          <t/>
        </is>
      </c>
      <c r="Q563" t="inlineStr">
        <is>
          <t/>
        </is>
      </c>
      <c r="R563" t="inlineStr">
        <is>
          <t/>
        </is>
      </c>
      <c r="S563" t="inlineStr">
        <is>
          <t/>
        </is>
      </c>
      <c r="T563" t="n">
        <v>44200.0</v>
      </c>
      <c r="U563" t="n">
        <v>1.0</v>
      </c>
      <c r="V563" t="n">
        <v>0.0</v>
      </c>
    </row>
    <row r="564">
      <c r="A564" t="n">
        <v>-8.04412896E8</v>
      </c>
      <c r="B564" t="inlineStr">
        <is>
          <t>17270</t>
        </is>
      </c>
      <c r="C564" t="n">
        <f>VLOOKUP(data[[#This Row],[Course ID]],courses!A:E,2,FALSE)</f>
        <v>0.0</v>
      </c>
      <c r="D564" t="n">
        <f>VLOOKUP(data[[#This Row],[Course ID]],courses!A:E,3,FALSE)</f>
        <v>0.0</v>
      </c>
      <c r="E564" t="n">
        <f>VLOOKUP(data[[#This Row],[Course ID]],courses!A:E,4,FALSE)</f>
        <v>0.0</v>
      </c>
      <c r="F564" t="n">
        <f>VLOOKUP(data[[#This Row],[Course ID]],courses!A:E,5,FALSE)</f>
        <v>0.0</v>
      </c>
      <c r="G564" t="inlineStr">
        <is>
          <t>4269667</t>
        </is>
      </c>
      <c r="H564" t="inlineStr">
        <is>
          <t>EngageAlternativeFormat</t>
        </is>
      </c>
      <c r="I564" t="n">
        <v>1.0</v>
      </c>
      <c r="J564" t="n">
        <v>0.0</v>
      </c>
      <c r="K564" t="n">
        <v>0.0</v>
      </c>
      <c r="L564" t="n">
        <v>0.0</v>
      </c>
      <c r="M564" t="n">
        <v>1.609913498E9</v>
      </c>
      <c r="N564" t="inlineStr">
        <is>
          <t>6859</t>
        </is>
      </c>
      <c r="O564" t="inlineStr">
        <is>
          <t>pdf</t>
        </is>
      </c>
      <c r="P564" t="inlineStr">
        <is>
          <t/>
        </is>
      </c>
      <c r="Q564" t="inlineStr">
        <is>
          <t/>
        </is>
      </c>
      <c r="R564" t="inlineStr">
        <is>
          <t/>
        </is>
      </c>
      <c r="S564" t="inlineStr">
        <is>
          <t/>
        </is>
      </c>
      <c r="T564" t="n">
        <v>44200.0</v>
      </c>
      <c r="U564" t="n">
        <v>1.0</v>
      </c>
      <c r="V564" t="n">
        <v>0.0</v>
      </c>
    </row>
    <row r="565">
      <c r="A565" t="n">
        <v>3.35654545E8</v>
      </c>
      <c r="B565" t="inlineStr">
        <is>
          <t>45</t>
        </is>
      </c>
      <c r="C565" t="n">
        <f>VLOOKUP(data[[#This Row],[Course ID]],courses!A:E,2,FALSE)</f>
        <v>0.0</v>
      </c>
      <c r="D565" t="n">
        <f>VLOOKUP(data[[#This Row],[Course ID]],courses!A:E,3,FALSE)</f>
        <v>0.0</v>
      </c>
      <c r="E565" t="n">
        <f>VLOOKUP(data[[#This Row],[Course ID]],courses!A:E,4,FALSE)</f>
        <v>0.0</v>
      </c>
      <c r="F565" t="n">
        <f>VLOOKUP(data[[#This Row],[Course ID]],courses!A:E,5,FALSE)</f>
        <v>0.0</v>
      </c>
      <c r="G565" t="inlineStr">
        <is>
          <t>1996149</t>
        </is>
      </c>
      <c r="H565" t="inlineStr">
        <is>
          <t>EngageAlternativeFormat</t>
        </is>
      </c>
      <c r="I565" t="n">
        <v>1.0</v>
      </c>
      <c r="J565" t="n">
        <v>0.0</v>
      </c>
      <c r="K565" t="n">
        <v>0.0</v>
      </c>
      <c r="L565" t="n">
        <v>0.0</v>
      </c>
      <c r="M565" t="n">
        <v>1.609914091E9</v>
      </c>
      <c r="N565" t="inlineStr">
        <is>
          <t>6859</t>
        </is>
      </c>
      <c r="O565" t="inlineStr">
        <is>
          <t>document</t>
        </is>
      </c>
      <c r="P565" t="inlineStr">
        <is>
          <t/>
        </is>
      </c>
      <c r="Q565" t="inlineStr">
        <is>
          <t/>
        </is>
      </c>
      <c r="R565" t="inlineStr">
        <is>
          <t/>
        </is>
      </c>
      <c r="S565" t="inlineStr">
        <is>
          <t/>
        </is>
      </c>
      <c r="T565" t="n">
        <v>44200.0</v>
      </c>
      <c r="U565" t="n">
        <v>1.0</v>
      </c>
      <c r="V565" t="n">
        <v>0.0</v>
      </c>
    </row>
    <row r="566">
      <c r="A566" t="n">
        <v>1.73492511E9</v>
      </c>
      <c r="B566" t="inlineStr">
        <is>
          <t>17270</t>
        </is>
      </c>
      <c r="C566" t="n">
        <f>VLOOKUP(data[[#This Row],[Course ID]],courses!A:E,2,FALSE)</f>
        <v>0.0</v>
      </c>
      <c r="D566" t="n">
        <f>VLOOKUP(data[[#This Row],[Course ID]],courses!A:E,3,FALSE)</f>
        <v>0.0</v>
      </c>
      <c r="E566" t="n">
        <f>VLOOKUP(data[[#This Row],[Course ID]],courses!A:E,4,FALSE)</f>
        <v>0.0</v>
      </c>
      <c r="F566" t="n">
        <f>VLOOKUP(data[[#This Row],[Course ID]],courses!A:E,5,FALSE)</f>
        <v>0.0</v>
      </c>
      <c r="G566" t="inlineStr">
        <is>
          <t>4269667</t>
        </is>
      </c>
      <c r="H566" t="inlineStr">
        <is>
          <t>EngageAlternativeFormat</t>
        </is>
      </c>
      <c r="I566" t="n">
        <v>1.0</v>
      </c>
      <c r="J566" t="n">
        <v>0.0</v>
      </c>
      <c r="K566" t="n">
        <v>0.0</v>
      </c>
      <c r="L566" t="n">
        <v>0.0</v>
      </c>
      <c r="M566" t="n">
        <v>1.609914925E9</v>
      </c>
      <c r="N566" t="inlineStr">
        <is>
          <t>6859</t>
        </is>
      </c>
      <c r="O566" t="inlineStr">
        <is>
          <t>pdf</t>
        </is>
      </c>
      <c r="P566" t="inlineStr">
        <is>
          <t/>
        </is>
      </c>
      <c r="Q566" t="inlineStr">
        <is>
          <t/>
        </is>
      </c>
      <c r="R566" t="inlineStr">
        <is>
          <t/>
        </is>
      </c>
      <c r="S566" t="inlineStr">
        <is>
          <t/>
        </is>
      </c>
      <c r="T566" t="n">
        <v>44200.0</v>
      </c>
      <c r="U566" t="n">
        <v>1.0</v>
      </c>
      <c r="V566" t="n">
        <v>0.0</v>
      </c>
    </row>
    <row r="567">
      <c r="A567" t="n">
        <v>-5.52060317E8</v>
      </c>
      <c r="B567" t="inlineStr">
        <is>
          <t>17270</t>
        </is>
      </c>
      <c r="C567" t="n">
        <f>VLOOKUP(data[[#This Row],[Course ID]],courses!A:E,2,FALSE)</f>
        <v>0.0</v>
      </c>
      <c r="D567" t="n">
        <f>VLOOKUP(data[[#This Row],[Course ID]],courses!A:E,3,FALSE)</f>
        <v>0.0</v>
      </c>
      <c r="E567" t="n">
        <f>VLOOKUP(data[[#This Row],[Course ID]],courses!A:E,4,FALSE)</f>
        <v>0.0</v>
      </c>
      <c r="F567" t="n">
        <f>VLOOKUP(data[[#This Row],[Course ID]],courses!A:E,5,FALSE)</f>
        <v>0.0</v>
      </c>
      <c r="G567" t="inlineStr">
        <is>
          <t>4269667</t>
        </is>
      </c>
      <c r="H567" t="inlineStr">
        <is>
          <t>EngageAlternativeFormat</t>
        </is>
      </c>
      <c r="I567" t="n">
        <v>1.0</v>
      </c>
      <c r="J567" t="n">
        <v>0.0</v>
      </c>
      <c r="K567" t="n">
        <v>0.0</v>
      </c>
      <c r="L567" t="n">
        <v>0.0</v>
      </c>
      <c r="M567" t="n">
        <v>1.609914936E9</v>
      </c>
      <c r="N567" t="inlineStr">
        <is>
          <t>6859</t>
        </is>
      </c>
      <c r="O567" t="inlineStr">
        <is>
          <t>pdf</t>
        </is>
      </c>
      <c r="P567" t="inlineStr">
        <is>
          <t/>
        </is>
      </c>
      <c r="Q567" t="inlineStr">
        <is>
          <t/>
        </is>
      </c>
      <c r="R567" t="inlineStr">
        <is>
          <t/>
        </is>
      </c>
      <c r="S567" t="inlineStr">
        <is>
          <t/>
        </is>
      </c>
      <c r="T567" t="n">
        <v>44200.0</v>
      </c>
      <c r="U567" t="n">
        <v>1.0</v>
      </c>
      <c r="V567" t="n">
        <v>0.0</v>
      </c>
    </row>
    <row r="568">
      <c r="A568" t="n">
        <v>-1.423156745E9</v>
      </c>
      <c r="B568" t="inlineStr">
        <is>
          <t>17270</t>
        </is>
      </c>
      <c r="C568" t="n">
        <f>VLOOKUP(data[[#This Row],[Course ID]],courses!A:E,2,FALSE)</f>
        <v>0.0</v>
      </c>
      <c r="D568" t="n">
        <f>VLOOKUP(data[[#This Row],[Course ID]],courses!A:E,3,FALSE)</f>
        <v>0.0</v>
      </c>
      <c r="E568" t="n">
        <f>VLOOKUP(data[[#This Row],[Course ID]],courses!A:E,4,FALSE)</f>
        <v>0.0</v>
      </c>
      <c r="F568" t="n">
        <f>VLOOKUP(data[[#This Row],[Course ID]],courses!A:E,5,FALSE)</f>
        <v>0.0</v>
      </c>
      <c r="G568" t="inlineStr">
        <is>
          <t>4198067</t>
        </is>
      </c>
      <c r="H568" t="inlineStr">
        <is>
          <t>EngageAlternativeFormat</t>
        </is>
      </c>
      <c r="I568" t="n">
        <v>1.0</v>
      </c>
      <c r="J568" t="n">
        <v>0.0</v>
      </c>
      <c r="K568" t="n">
        <v>0.0</v>
      </c>
      <c r="L568" t="n">
        <v>0.0</v>
      </c>
      <c r="M568" t="n">
        <v>1.609915517E9</v>
      </c>
      <c r="N568" t="inlineStr">
        <is>
          <t>6859</t>
        </is>
      </c>
      <c r="O568" t="inlineStr">
        <is>
          <t>pdf</t>
        </is>
      </c>
      <c r="P568" t="inlineStr">
        <is>
          <t/>
        </is>
      </c>
      <c r="Q568" t="inlineStr">
        <is>
          <t/>
        </is>
      </c>
      <c r="R568" t="inlineStr">
        <is>
          <t/>
        </is>
      </c>
      <c r="S568" t="inlineStr">
        <is>
          <t/>
        </is>
      </c>
      <c r="T568" t="n">
        <v>44200.0</v>
      </c>
      <c r="U568" t="n">
        <v>1.0</v>
      </c>
      <c r="V568" t="n">
        <v>0.0</v>
      </c>
    </row>
    <row r="569">
      <c r="A569" t="n">
        <v>-8.47928394E8</v>
      </c>
      <c r="B569" t="inlineStr">
        <is>
          <t>17270</t>
        </is>
      </c>
      <c r="C569" t="n">
        <f>VLOOKUP(data[[#This Row],[Course ID]],courses!A:E,2,FALSE)</f>
        <v>0.0</v>
      </c>
      <c r="D569" t="n">
        <f>VLOOKUP(data[[#This Row],[Course ID]],courses!A:E,3,FALSE)</f>
        <v>0.0</v>
      </c>
      <c r="E569" t="n">
        <f>VLOOKUP(data[[#This Row],[Course ID]],courses!A:E,4,FALSE)</f>
        <v>0.0</v>
      </c>
      <c r="F569" t="n">
        <f>VLOOKUP(data[[#This Row],[Course ID]],courses!A:E,5,FALSE)</f>
        <v>0.0</v>
      </c>
      <c r="G569" t="inlineStr">
        <is>
          <t>4198067</t>
        </is>
      </c>
      <c r="H569" t="inlineStr">
        <is>
          <t>BeginDownloadAlternativeFormats</t>
        </is>
      </c>
      <c r="I569" t="n">
        <v>0.0</v>
      </c>
      <c r="J569" t="n">
        <v>1.0</v>
      </c>
      <c r="K569" t="n">
        <v>0.0</v>
      </c>
      <c r="L569" t="n">
        <v>0.0</v>
      </c>
      <c r="M569" t="n">
        <v>1.609915521E9</v>
      </c>
      <c r="N569" t="inlineStr">
        <is>
          <t>6859</t>
        </is>
      </c>
      <c r="O569" t="inlineStr">
        <is>
          <t>pdf</t>
        </is>
      </c>
      <c r="P569" t="inlineStr">
        <is>
          <t>Html</t>
        </is>
      </c>
      <c r="Q569" t="inlineStr">
        <is>
          <t/>
        </is>
      </c>
      <c r="R569" t="inlineStr">
        <is>
          <t/>
        </is>
      </c>
      <c r="S569" t="inlineStr">
        <is>
          <t/>
        </is>
      </c>
      <c r="T569" t="n">
        <v>44200.0</v>
      </c>
      <c r="U569" t="n">
        <v>1.0</v>
      </c>
      <c r="V569" t="n">
        <v>0.0</v>
      </c>
    </row>
    <row r="570">
      <c r="A570" t="n">
        <v>-1.897796986E9</v>
      </c>
      <c r="B570" t="inlineStr">
        <is>
          <t>64</t>
        </is>
      </c>
      <c r="C570" t="n">
        <f>VLOOKUP(data[[#This Row],[Course ID]],courses!A:E,2,FALSE)</f>
        <v>0.0</v>
      </c>
      <c r="D570" t="n">
        <f>VLOOKUP(data[[#This Row],[Course ID]],courses!A:E,3,FALSE)</f>
        <v>0.0</v>
      </c>
      <c r="E570" t="n">
        <f>VLOOKUP(data[[#This Row],[Course ID]],courses!A:E,4,FALSE)</f>
        <v>0.0</v>
      </c>
      <c r="F570" t="n">
        <f>VLOOKUP(data[[#This Row],[Course ID]],courses!A:E,5,FALSE)</f>
        <v>0.0</v>
      </c>
      <c r="G570" t="inlineStr">
        <is>
          <t>2121045</t>
        </is>
      </c>
      <c r="H570" t="inlineStr">
        <is>
          <t>EngageAlternativeFormat</t>
        </is>
      </c>
      <c r="I570" t="n">
        <v>1.0</v>
      </c>
      <c r="J570" t="n">
        <v>0.0</v>
      </c>
      <c r="K570" t="n">
        <v>0.0</v>
      </c>
      <c r="L570" t="n">
        <v>0.0</v>
      </c>
      <c r="M570" t="n">
        <v>1.609916789E9</v>
      </c>
      <c r="N570" t="inlineStr">
        <is>
          <t>6859</t>
        </is>
      </c>
      <c r="O570" t="inlineStr">
        <is>
          <t>pdf</t>
        </is>
      </c>
      <c r="P570" t="inlineStr">
        <is>
          <t/>
        </is>
      </c>
      <c r="Q570" t="inlineStr">
        <is>
          <t/>
        </is>
      </c>
      <c r="R570" t="inlineStr">
        <is>
          <t/>
        </is>
      </c>
      <c r="S570" t="inlineStr">
        <is>
          <t/>
        </is>
      </c>
      <c r="T570" t="n">
        <v>44200.0</v>
      </c>
      <c r="U570" t="n">
        <v>1.0</v>
      </c>
      <c r="V570" t="n">
        <v>0.0</v>
      </c>
    </row>
    <row r="571">
      <c r="A571" t="n">
        <v>1.16051098E8</v>
      </c>
      <c r="B571" t="inlineStr">
        <is>
          <t>17270</t>
        </is>
      </c>
      <c r="C571" t="n">
        <f>VLOOKUP(data[[#This Row],[Course ID]],courses!A:E,2,FALSE)</f>
        <v>0.0</v>
      </c>
      <c r="D571" t="n">
        <f>VLOOKUP(data[[#This Row],[Course ID]],courses!A:E,3,FALSE)</f>
        <v>0.0</v>
      </c>
      <c r="E571" t="n">
        <f>VLOOKUP(data[[#This Row],[Course ID]],courses!A:E,4,FALSE)</f>
        <v>0.0</v>
      </c>
      <c r="F571" t="n">
        <f>VLOOKUP(data[[#This Row],[Course ID]],courses!A:E,5,FALSE)</f>
        <v>0.0</v>
      </c>
      <c r="G571" t="inlineStr">
        <is>
          <t>4187399</t>
        </is>
      </c>
      <c r="H571" t="inlineStr">
        <is>
          <t>EngageAlternativeFormat</t>
        </is>
      </c>
      <c r="I571" t="n">
        <v>1.0</v>
      </c>
      <c r="J571" t="n">
        <v>0.0</v>
      </c>
      <c r="K571" t="n">
        <v>0.0</v>
      </c>
      <c r="L571" t="n">
        <v>0.0</v>
      </c>
      <c r="M571" t="n">
        <v>1.609917569E9</v>
      </c>
      <c r="N571" t="inlineStr">
        <is>
          <t>6859</t>
        </is>
      </c>
      <c r="O571" t="inlineStr">
        <is>
          <t>pdf</t>
        </is>
      </c>
      <c r="P571" t="inlineStr">
        <is>
          <t/>
        </is>
      </c>
      <c r="Q571" t="inlineStr">
        <is>
          <t/>
        </is>
      </c>
      <c r="R571" t="inlineStr">
        <is>
          <t/>
        </is>
      </c>
      <c r="S571" t="inlineStr">
        <is>
          <t/>
        </is>
      </c>
      <c r="T571" t="n">
        <v>44200.0</v>
      </c>
      <c r="U571" t="n">
        <v>1.0</v>
      </c>
      <c r="V571" t="n">
        <v>0.0</v>
      </c>
    </row>
    <row r="572">
      <c r="A572" t="n">
        <v>-3.44267109E8</v>
      </c>
      <c r="B572" t="inlineStr">
        <is>
          <t>17270</t>
        </is>
      </c>
      <c r="C572" t="n">
        <f>VLOOKUP(data[[#This Row],[Course ID]],courses!A:E,2,FALSE)</f>
        <v>0.0</v>
      </c>
      <c r="D572" t="n">
        <f>VLOOKUP(data[[#This Row],[Course ID]],courses!A:E,3,FALSE)</f>
        <v>0.0</v>
      </c>
      <c r="E572" t="n">
        <f>VLOOKUP(data[[#This Row],[Course ID]],courses!A:E,4,FALSE)</f>
        <v>0.0</v>
      </c>
      <c r="F572" t="n">
        <f>VLOOKUP(data[[#This Row],[Course ID]],courses!A:E,5,FALSE)</f>
        <v>0.0</v>
      </c>
      <c r="G572" t="inlineStr">
        <is>
          <t>4187399</t>
        </is>
      </c>
      <c r="H572" t="inlineStr">
        <is>
          <t>EngageAlternativeFormat</t>
        </is>
      </c>
      <c r="I572" t="n">
        <v>1.0</v>
      </c>
      <c r="J572" t="n">
        <v>0.0</v>
      </c>
      <c r="K572" t="n">
        <v>0.0</v>
      </c>
      <c r="L572" t="n">
        <v>0.0</v>
      </c>
      <c r="M572" t="n">
        <v>1.609917605E9</v>
      </c>
      <c r="N572" t="inlineStr">
        <is>
          <t>6859</t>
        </is>
      </c>
      <c r="O572" t="inlineStr">
        <is>
          <t>pdf</t>
        </is>
      </c>
      <c r="P572" t="inlineStr">
        <is>
          <t/>
        </is>
      </c>
      <c r="Q572" t="inlineStr">
        <is>
          <t/>
        </is>
      </c>
      <c r="R572" t="inlineStr">
        <is>
          <t/>
        </is>
      </c>
      <c r="S572" t="inlineStr">
        <is>
          <t/>
        </is>
      </c>
      <c r="T572" t="n">
        <v>44200.0</v>
      </c>
      <c r="U572" t="n">
        <v>1.0</v>
      </c>
      <c r="V572" t="n">
        <v>0.0</v>
      </c>
    </row>
    <row r="573">
      <c r="A573" t="n">
        <v>9.99975173E8</v>
      </c>
      <c r="B573" t="inlineStr">
        <is>
          <t>17270</t>
        </is>
      </c>
      <c r="C573" t="n">
        <f>VLOOKUP(data[[#This Row],[Course ID]],courses!A:E,2,FALSE)</f>
        <v>0.0</v>
      </c>
      <c r="D573" t="n">
        <f>VLOOKUP(data[[#This Row],[Course ID]],courses!A:E,3,FALSE)</f>
        <v>0.0</v>
      </c>
      <c r="E573" t="n">
        <f>VLOOKUP(data[[#This Row],[Course ID]],courses!A:E,4,FALSE)</f>
        <v>0.0</v>
      </c>
      <c r="F573" t="n">
        <f>VLOOKUP(data[[#This Row],[Course ID]],courses!A:E,5,FALSE)</f>
        <v>0.0</v>
      </c>
      <c r="G573" t="inlineStr">
        <is>
          <t>4187399</t>
        </is>
      </c>
      <c r="H573" t="inlineStr">
        <is>
          <t>EngageAlternativeFormat</t>
        </is>
      </c>
      <c r="I573" t="n">
        <v>1.0</v>
      </c>
      <c r="J573" t="n">
        <v>0.0</v>
      </c>
      <c r="K573" t="n">
        <v>0.0</v>
      </c>
      <c r="L573" t="n">
        <v>0.0</v>
      </c>
      <c r="M573" t="n">
        <v>1.609917611E9</v>
      </c>
      <c r="N573" t="inlineStr">
        <is>
          <t>6859</t>
        </is>
      </c>
      <c r="O573" t="inlineStr">
        <is>
          <t>pdf</t>
        </is>
      </c>
      <c r="P573" t="inlineStr">
        <is>
          <t/>
        </is>
      </c>
      <c r="Q573" t="inlineStr">
        <is>
          <t/>
        </is>
      </c>
      <c r="R573" t="inlineStr">
        <is>
          <t/>
        </is>
      </c>
      <c r="S573" t="inlineStr">
        <is>
          <t/>
        </is>
      </c>
      <c r="T573" t="n">
        <v>44200.0</v>
      </c>
      <c r="U573" t="n">
        <v>1.0</v>
      </c>
      <c r="V573" t="n">
        <v>0.0</v>
      </c>
    </row>
    <row r="574">
      <c r="A574" t="n">
        <v>6.86718192E8</v>
      </c>
      <c r="B574" t="inlineStr">
        <is>
          <t>17270</t>
        </is>
      </c>
      <c r="C574" t="n">
        <f>VLOOKUP(data[[#This Row],[Course ID]],courses!A:E,2,FALSE)</f>
        <v>0.0</v>
      </c>
      <c r="D574" t="n">
        <f>VLOOKUP(data[[#This Row],[Course ID]],courses!A:E,3,FALSE)</f>
        <v>0.0</v>
      </c>
      <c r="E574" t="n">
        <f>VLOOKUP(data[[#This Row],[Course ID]],courses!A:E,4,FALSE)</f>
        <v>0.0</v>
      </c>
      <c r="F574" t="n">
        <f>VLOOKUP(data[[#This Row],[Course ID]],courses!A:E,5,FALSE)</f>
        <v>0.0</v>
      </c>
      <c r="G574" t="inlineStr">
        <is>
          <t>4269667</t>
        </is>
      </c>
      <c r="H574" t="inlineStr">
        <is>
          <t>EngageAlternativeFormat</t>
        </is>
      </c>
      <c r="I574" t="n">
        <v>1.0</v>
      </c>
      <c r="J574" t="n">
        <v>0.0</v>
      </c>
      <c r="K574" t="n">
        <v>0.0</v>
      </c>
      <c r="L574" t="n">
        <v>0.0</v>
      </c>
      <c r="M574" t="n">
        <v>1.609917827E9</v>
      </c>
      <c r="N574" t="inlineStr">
        <is>
          <t>6859</t>
        </is>
      </c>
      <c r="O574" t="inlineStr">
        <is>
          <t>pdf</t>
        </is>
      </c>
      <c r="P574" t="inlineStr">
        <is>
          <t/>
        </is>
      </c>
      <c r="Q574" t="inlineStr">
        <is>
          <t/>
        </is>
      </c>
      <c r="R574" t="inlineStr">
        <is>
          <t/>
        </is>
      </c>
      <c r="S574" t="inlineStr">
        <is>
          <t/>
        </is>
      </c>
      <c r="T574" t="n">
        <v>44200.0</v>
      </c>
      <c r="U574" t="n">
        <v>1.0</v>
      </c>
      <c r="V574" t="n">
        <v>0.0</v>
      </c>
    </row>
    <row r="575">
      <c r="A575" t="n">
        <v>1.511679741E9</v>
      </c>
      <c r="B575" t="inlineStr">
        <is>
          <t>31513</t>
        </is>
      </c>
      <c r="C575" t="n">
        <f>VLOOKUP(data[[#This Row],[Course ID]],courses!A:E,2,FALSE)</f>
        <v>0.0</v>
      </c>
      <c r="D575" t="n">
        <f>VLOOKUP(data[[#This Row],[Course ID]],courses!A:E,3,FALSE)</f>
        <v>0.0</v>
      </c>
      <c r="E575" t="n">
        <f>VLOOKUP(data[[#This Row],[Course ID]],courses!A:E,4,FALSE)</f>
        <v>0.0</v>
      </c>
      <c r="F575" t="n">
        <f>VLOOKUP(data[[#This Row],[Course ID]],courses!A:E,5,FALSE)</f>
        <v>0.0</v>
      </c>
      <c r="G575" t="inlineStr">
        <is>
          <t>4243150</t>
        </is>
      </c>
      <c r="H575" t="inlineStr">
        <is>
          <t>EngageAlternativeFormat</t>
        </is>
      </c>
      <c r="I575" t="n">
        <v>1.0</v>
      </c>
      <c r="J575" t="n">
        <v>0.0</v>
      </c>
      <c r="K575" t="n">
        <v>0.0</v>
      </c>
      <c r="L575" t="n">
        <v>0.0</v>
      </c>
      <c r="M575" t="n">
        <v>1.609918333E9</v>
      </c>
      <c r="N575" t="inlineStr">
        <is>
          <t>6859</t>
        </is>
      </c>
      <c r="O575" t="inlineStr">
        <is>
          <t>pdf</t>
        </is>
      </c>
      <c r="P575" t="inlineStr">
        <is>
          <t/>
        </is>
      </c>
      <c r="Q575" t="inlineStr">
        <is>
          <t/>
        </is>
      </c>
      <c r="R575" t="inlineStr">
        <is>
          <t/>
        </is>
      </c>
      <c r="S575" t="inlineStr">
        <is>
          <t/>
        </is>
      </c>
      <c r="T575" t="n">
        <v>44200.0</v>
      </c>
      <c r="U575" t="n">
        <v>1.0</v>
      </c>
      <c r="V575" t="n">
        <v>0.0</v>
      </c>
    </row>
    <row r="576">
      <c r="A576" t="n">
        <v>-8.83357522E8</v>
      </c>
      <c r="B576" t="inlineStr">
        <is>
          <t>74</t>
        </is>
      </c>
      <c r="C576" t="n">
        <f>VLOOKUP(data[[#This Row],[Course ID]],courses!A:E,2,FALSE)</f>
        <v>0.0</v>
      </c>
      <c r="D576" t="n">
        <f>VLOOKUP(data[[#This Row],[Course ID]],courses!A:E,3,FALSE)</f>
        <v>0.0</v>
      </c>
      <c r="E576" t="n">
        <f>VLOOKUP(data[[#This Row],[Course ID]],courses!A:E,4,FALSE)</f>
        <v>0.0</v>
      </c>
      <c r="F576" t="n">
        <f>VLOOKUP(data[[#This Row],[Course ID]],courses!A:E,5,FALSE)</f>
        <v>0.0</v>
      </c>
      <c r="G576" t="inlineStr">
        <is>
          <t>4165715</t>
        </is>
      </c>
      <c r="H576" t="inlineStr">
        <is>
          <t>EngageAlternativeFormat</t>
        </is>
      </c>
      <c r="I576" t="n">
        <v>1.0</v>
      </c>
      <c r="J576" t="n">
        <v>0.0</v>
      </c>
      <c r="K576" t="n">
        <v>0.0</v>
      </c>
      <c r="L576" t="n">
        <v>0.0</v>
      </c>
      <c r="M576" t="n">
        <v>1.609919435E9</v>
      </c>
      <c r="N576" t="inlineStr">
        <is>
          <t>6859</t>
        </is>
      </c>
      <c r="O576" t="inlineStr">
        <is>
          <t>pdf</t>
        </is>
      </c>
      <c r="P576" t="inlineStr">
        <is>
          <t/>
        </is>
      </c>
      <c r="Q576" t="inlineStr">
        <is>
          <t/>
        </is>
      </c>
      <c r="R576" t="inlineStr">
        <is>
          <t/>
        </is>
      </c>
      <c r="S576" t="inlineStr">
        <is>
          <t/>
        </is>
      </c>
      <c r="T576" t="n">
        <v>44200.0</v>
      </c>
      <c r="U576" t="n">
        <v>1.0</v>
      </c>
      <c r="V576" t="n">
        <v>0.0</v>
      </c>
    </row>
    <row r="577">
      <c r="A577" t="n">
        <v>-4.5231727E8</v>
      </c>
      <c r="B577" t="inlineStr">
        <is>
          <t>74</t>
        </is>
      </c>
      <c r="C577" t="n">
        <f>VLOOKUP(data[[#This Row],[Course ID]],courses!A:E,2,FALSE)</f>
        <v>0.0</v>
      </c>
      <c r="D577" t="n">
        <f>VLOOKUP(data[[#This Row],[Course ID]],courses!A:E,3,FALSE)</f>
        <v>0.0</v>
      </c>
      <c r="E577" t="n">
        <f>VLOOKUP(data[[#This Row],[Course ID]],courses!A:E,4,FALSE)</f>
        <v>0.0</v>
      </c>
      <c r="F577" t="n">
        <f>VLOOKUP(data[[#This Row],[Course ID]],courses!A:E,5,FALSE)</f>
        <v>0.0</v>
      </c>
      <c r="G577" t="inlineStr">
        <is>
          <t>4259037</t>
        </is>
      </c>
      <c r="H577" t="inlineStr">
        <is>
          <t>EngageAlternativeFormat</t>
        </is>
      </c>
      <c r="I577" t="n">
        <v>1.0</v>
      </c>
      <c r="J577" t="n">
        <v>0.0</v>
      </c>
      <c r="K577" t="n">
        <v>0.0</v>
      </c>
      <c r="L577" t="n">
        <v>0.0</v>
      </c>
      <c r="M577" t="n">
        <v>1.609921811E9</v>
      </c>
      <c r="N577" t="inlineStr">
        <is>
          <t>6859</t>
        </is>
      </c>
      <c r="O577" t="inlineStr">
        <is>
          <t>pdf</t>
        </is>
      </c>
      <c r="P577" t="inlineStr">
        <is>
          <t/>
        </is>
      </c>
      <c r="Q577" t="inlineStr">
        <is>
          <t/>
        </is>
      </c>
      <c r="R577" t="inlineStr">
        <is>
          <t/>
        </is>
      </c>
      <c r="S577" t="inlineStr">
        <is>
          <t/>
        </is>
      </c>
      <c r="T577" t="n">
        <v>44200.0</v>
      </c>
      <c r="U577" t="n">
        <v>1.0</v>
      </c>
      <c r="V577" t="n">
        <v>0.0</v>
      </c>
    </row>
    <row r="578">
      <c r="A578" t="n">
        <v>1.946013304E9</v>
      </c>
      <c r="B578" t="inlineStr">
        <is>
          <t>74</t>
        </is>
      </c>
      <c r="C578" t="n">
        <f>VLOOKUP(data[[#This Row],[Course ID]],courses!A:E,2,FALSE)</f>
        <v>0.0</v>
      </c>
      <c r="D578" t="n">
        <f>VLOOKUP(data[[#This Row],[Course ID]],courses!A:E,3,FALSE)</f>
        <v>0.0</v>
      </c>
      <c r="E578" t="n">
        <f>VLOOKUP(data[[#This Row],[Course ID]],courses!A:E,4,FALSE)</f>
        <v>0.0</v>
      </c>
      <c r="F578" t="n">
        <f>VLOOKUP(data[[#This Row],[Course ID]],courses!A:E,5,FALSE)</f>
        <v>0.0</v>
      </c>
      <c r="G578" t="inlineStr">
        <is>
          <t>4259037</t>
        </is>
      </c>
      <c r="H578" t="inlineStr">
        <is>
          <t>BeginDownloadAlternativeFormats</t>
        </is>
      </c>
      <c r="I578" t="n">
        <v>0.0</v>
      </c>
      <c r="J578" t="n">
        <v>1.0</v>
      </c>
      <c r="K578" t="n">
        <v>0.0</v>
      </c>
      <c r="L578" t="n">
        <v>0.0</v>
      </c>
      <c r="M578" t="n">
        <v>1.609921814E9</v>
      </c>
      <c r="N578" t="inlineStr">
        <is>
          <t>6859</t>
        </is>
      </c>
      <c r="O578" t="inlineStr">
        <is>
          <t>pdf</t>
        </is>
      </c>
      <c r="P578" t="inlineStr">
        <is>
          <t>Html</t>
        </is>
      </c>
      <c r="Q578" t="inlineStr">
        <is>
          <t/>
        </is>
      </c>
      <c r="R578" t="inlineStr">
        <is>
          <t/>
        </is>
      </c>
      <c r="S578" t="inlineStr">
        <is>
          <t/>
        </is>
      </c>
      <c r="T578" t="n">
        <v>44200.0</v>
      </c>
      <c r="U578" t="n">
        <v>1.0</v>
      </c>
      <c r="V578" t="n">
        <v>0.0</v>
      </c>
    </row>
    <row r="579">
      <c r="A579" t="n">
        <v>3.6672355E7</v>
      </c>
      <c r="B579" t="inlineStr">
        <is>
          <t>4</t>
        </is>
      </c>
      <c r="C579" t="n">
        <f>VLOOKUP(data[[#This Row],[Course ID]],courses!A:E,2,FALSE)</f>
        <v>0.0</v>
      </c>
      <c r="D579" t="n">
        <f>VLOOKUP(data[[#This Row],[Course ID]],courses!A:E,3,FALSE)</f>
        <v>0.0</v>
      </c>
      <c r="E579" t="n">
        <f>VLOOKUP(data[[#This Row],[Course ID]],courses!A:E,4,FALSE)</f>
        <v>0.0</v>
      </c>
      <c r="F579" t="n">
        <f>VLOOKUP(data[[#This Row],[Course ID]],courses!A:E,5,FALSE)</f>
        <v>0.0</v>
      </c>
      <c r="G579" t="inlineStr">
        <is>
          <t>4256438</t>
        </is>
      </c>
      <c r="H579" t="inlineStr">
        <is>
          <t>EngageAlternativeFormat</t>
        </is>
      </c>
      <c r="I579" t="n">
        <v>1.0</v>
      </c>
      <c r="J579" t="n">
        <v>0.0</v>
      </c>
      <c r="K579" t="n">
        <v>0.0</v>
      </c>
      <c r="L579" t="n">
        <v>0.0</v>
      </c>
      <c r="M579" t="n">
        <v>1.609922646E9</v>
      </c>
      <c r="N579" t="inlineStr">
        <is>
          <t>6859</t>
        </is>
      </c>
      <c r="O579" t="inlineStr">
        <is>
          <t>pdf</t>
        </is>
      </c>
      <c r="P579" t="inlineStr">
        <is>
          <t/>
        </is>
      </c>
      <c r="Q579" t="inlineStr">
        <is>
          <t/>
        </is>
      </c>
      <c r="R579" t="inlineStr">
        <is>
          <t/>
        </is>
      </c>
      <c r="S579" t="inlineStr">
        <is>
          <t/>
        </is>
      </c>
      <c r="T579" t="n">
        <v>44200.0</v>
      </c>
      <c r="U579" t="n">
        <v>1.0</v>
      </c>
      <c r="V579" t="n">
        <v>0.0</v>
      </c>
    </row>
    <row r="580">
      <c r="A580" t="n">
        <v>-9.73790089E8</v>
      </c>
      <c r="B580" t="inlineStr">
        <is>
          <t>74</t>
        </is>
      </c>
      <c r="C580" t="n">
        <f>VLOOKUP(data[[#This Row],[Course ID]],courses!A:E,2,FALSE)</f>
        <v>0.0</v>
      </c>
      <c r="D580" t="n">
        <f>VLOOKUP(data[[#This Row],[Course ID]],courses!A:E,3,FALSE)</f>
        <v>0.0</v>
      </c>
      <c r="E580" t="n">
        <f>VLOOKUP(data[[#This Row],[Course ID]],courses!A:E,4,FALSE)</f>
        <v>0.0</v>
      </c>
      <c r="F580" t="n">
        <f>VLOOKUP(data[[#This Row],[Course ID]],courses!A:E,5,FALSE)</f>
        <v>0.0</v>
      </c>
      <c r="G580" t="inlineStr">
        <is>
          <t>4165715</t>
        </is>
      </c>
      <c r="H580" t="inlineStr">
        <is>
          <t>EngageAlternativeFormat</t>
        </is>
      </c>
      <c r="I580" t="n">
        <v>1.0</v>
      </c>
      <c r="J580" t="n">
        <v>0.0</v>
      </c>
      <c r="K580" t="n">
        <v>0.0</v>
      </c>
      <c r="L580" t="n">
        <v>0.0</v>
      </c>
      <c r="M580" t="n">
        <v>1.609923158E9</v>
      </c>
      <c r="N580" t="inlineStr">
        <is>
          <t>6859</t>
        </is>
      </c>
      <c r="O580" t="inlineStr">
        <is>
          <t>pdf</t>
        </is>
      </c>
      <c r="P580" t="inlineStr">
        <is>
          <t/>
        </is>
      </c>
      <c r="Q580" t="inlineStr">
        <is>
          <t/>
        </is>
      </c>
      <c r="R580" t="inlineStr">
        <is>
          <t/>
        </is>
      </c>
      <c r="S580" t="inlineStr">
        <is>
          <t/>
        </is>
      </c>
      <c r="T580" t="n">
        <v>44200.0</v>
      </c>
      <c r="U580" t="n">
        <v>1.0</v>
      </c>
      <c r="V580" t="n">
        <v>0.0</v>
      </c>
    </row>
    <row r="581">
      <c r="A581" t="n">
        <v>5.53357286E8</v>
      </c>
      <c r="B581" t="inlineStr">
        <is>
          <t>31513</t>
        </is>
      </c>
      <c r="C581" t="n">
        <f>VLOOKUP(data[[#This Row],[Course ID]],courses!A:E,2,FALSE)</f>
        <v>0.0</v>
      </c>
      <c r="D581" t="n">
        <f>VLOOKUP(data[[#This Row],[Course ID]],courses!A:E,3,FALSE)</f>
        <v>0.0</v>
      </c>
      <c r="E581" t="n">
        <f>VLOOKUP(data[[#This Row],[Course ID]],courses!A:E,4,FALSE)</f>
        <v>0.0</v>
      </c>
      <c r="F581" t="n">
        <f>VLOOKUP(data[[#This Row],[Course ID]],courses!A:E,5,FALSE)</f>
        <v>0.0</v>
      </c>
      <c r="G581" t="inlineStr">
        <is>
          <t>4236784</t>
        </is>
      </c>
      <c r="H581" t="inlineStr">
        <is>
          <t>EngageAlternativeFormat</t>
        </is>
      </c>
      <c r="I581" t="n">
        <v>1.0</v>
      </c>
      <c r="J581" t="n">
        <v>0.0</v>
      </c>
      <c r="K581" t="n">
        <v>0.0</v>
      </c>
      <c r="L581" t="n">
        <v>0.0</v>
      </c>
      <c r="M581" t="n">
        <v>1.609925404E9</v>
      </c>
      <c r="N581" t="inlineStr">
        <is>
          <t>6859</t>
        </is>
      </c>
      <c r="O581" t="inlineStr">
        <is>
          <t>pdf</t>
        </is>
      </c>
      <c r="P581" t="inlineStr">
        <is>
          <t/>
        </is>
      </c>
      <c r="Q581" t="inlineStr">
        <is>
          <t/>
        </is>
      </c>
      <c r="R581" t="inlineStr">
        <is>
          <t/>
        </is>
      </c>
      <c r="S581" t="inlineStr">
        <is>
          <t/>
        </is>
      </c>
      <c r="T581" t="n">
        <v>44200.0</v>
      </c>
      <c r="U581" t="n">
        <v>1.0</v>
      </c>
      <c r="V581" t="n">
        <v>0.0</v>
      </c>
    </row>
    <row r="582">
      <c r="A582" t="n">
        <v>7.4217685E7</v>
      </c>
      <c r="B582" t="inlineStr">
        <is>
          <t>74</t>
        </is>
      </c>
      <c r="C582" t="n">
        <f>VLOOKUP(data[[#This Row],[Course ID]],courses!A:E,2,FALSE)</f>
        <v>0.0</v>
      </c>
      <c r="D582" t="n">
        <f>VLOOKUP(data[[#This Row],[Course ID]],courses!A:E,3,FALSE)</f>
        <v>0.0</v>
      </c>
      <c r="E582" t="n">
        <f>VLOOKUP(data[[#This Row],[Course ID]],courses!A:E,4,FALSE)</f>
        <v>0.0</v>
      </c>
      <c r="F582" t="n">
        <f>VLOOKUP(data[[#This Row],[Course ID]],courses!A:E,5,FALSE)</f>
        <v>0.0</v>
      </c>
      <c r="G582" t="inlineStr">
        <is>
          <t>4165715</t>
        </is>
      </c>
      <c r="H582" t="inlineStr">
        <is>
          <t>EngageAlternativeFormat</t>
        </is>
      </c>
      <c r="I582" t="n">
        <v>1.0</v>
      </c>
      <c r="J582" t="n">
        <v>0.0</v>
      </c>
      <c r="K582" t="n">
        <v>0.0</v>
      </c>
      <c r="L582" t="n">
        <v>0.0</v>
      </c>
      <c r="M582" t="n">
        <v>1.609927159E9</v>
      </c>
      <c r="N582" t="inlineStr">
        <is>
          <t>6859</t>
        </is>
      </c>
      <c r="O582" t="inlineStr">
        <is>
          <t>pdf</t>
        </is>
      </c>
      <c r="P582" t="inlineStr">
        <is>
          <t/>
        </is>
      </c>
      <c r="Q582" t="inlineStr">
        <is>
          <t/>
        </is>
      </c>
      <c r="R582" t="inlineStr">
        <is>
          <t/>
        </is>
      </c>
      <c r="S582" t="inlineStr">
        <is>
          <t/>
        </is>
      </c>
      <c r="T582" t="n">
        <v>44200.0</v>
      </c>
      <c r="U582" t="n">
        <v>1.0</v>
      </c>
      <c r="V582" t="n">
        <v>0.0</v>
      </c>
    </row>
    <row r="583">
      <c r="A583" t="n">
        <v>-1.300542514E9</v>
      </c>
      <c r="B583" t="inlineStr">
        <is>
          <t>74</t>
        </is>
      </c>
      <c r="C583" t="n">
        <f>VLOOKUP(data[[#This Row],[Course ID]],courses!A:E,2,FALSE)</f>
        <v>0.0</v>
      </c>
      <c r="D583" t="n">
        <f>VLOOKUP(data[[#This Row],[Course ID]],courses!A:E,3,FALSE)</f>
        <v>0.0</v>
      </c>
      <c r="E583" t="n">
        <f>VLOOKUP(data[[#This Row],[Course ID]],courses!A:E,4,FALSE)</f>
        <v>0.0</v>
      </c>
      <c r="F583" t="n">
        <f>VLOOKUP(data[[#This Row],[Course ID]],courses!A:E,5,FALSE)</f>
        <v>0.0</v>
      </c>
      <c r="G583" t="inlineStr">
        <is>
          <t>4165715</t>
        </is>
      </c>
      <c r="H583" t="inlineStr">
        <is>
          <t>EngageAlternativeFormat</t>
        </is>
      </c>
      <c r="I583" t="n">
        <v>1.0</v>
      </c>
      <c r="J583" t="n">
        <v>0.0</v>
      </c>
      <c r="K583" t="n">
        <v>0.0</v>
      </c>
      <c r="L583" t="n">
        <v>0.0</v>
      </c>
      <c r="M583" t="n">
        <v>1.609927398E9</v>
      </c>
      <c r="N583" t="inlineStr">
        <is>
          <t>6859</t>
        </is>
      </c>
      <c r="O583" t="inlineStr">
        <is>
          <t>pdf</t>
        </is>
      </c>
      <c r="P583" t="inlineStr">
        <is>
          <t/>
        </is>
      </c>
      <c r="Q583" t="inlineStr">
        <is>
          <t/>
        </is>
      </c>
      <c r="R583" t="inlineStr">
        <is>
          <t/>
        </is>
      </c>
      <c r="S583" t="inlineStr">
        <is>
          <t/>
        </is>
      </c>
      <c r="T583" t="n">
        <v>44200.0</v>
      </c>
      <c r="U583" t="n">
        <v>1.0</v>
      </c>
      <c r="V583" t="n">
        <v>0.0</v>
      </c>
    </row>
    <row r="584">
      <c r="A584" t="n">
        <v>1.204786531E9</v>
      </c>
      <c r="B584" t="inlineStr">
        <is>
          <t>74</t>
        </is>
      </c>
      <c r="C584" t="n">
        <f>VLOOKUP(data[[#This Row],[Course ID]],courses!A:E,2,FALSE)</f>
        <v>0.0</v>
      </c>
      <c r="D584" t="n">
        <f>VLOOKUP(data[[#This Row],[Course ID]],courses!A:E,3,FALSE)</f>
        <v>0.0</v>
      </c>
      <c r="E584" t="n">
        <f>VLOOKUP(data[[#This Row],[Course ID]],courses!A:E,4,FALSE)</f>
        <v>0.0</v>
      </c>
      <c r="F584" t="n">
        <f>VLOOKUP(data[[#This Row],[Course ID]],courses!A:E,5,FALSE)</f>
        <v>0.0</v>
      </c>
      <c r="G584" t="inlineStr">
        <is>
          <t>4165715</t>
        </is>
      </c>
      <c r="H584" t="inlineStr">
        <is>
          <t>EngageAlternativeFormat</t>
        </is>
      </c>
      <c r="I584" t="n">
        <v>1.0</v>
      </c>
      <c r="J584" t="n">
        <v>0.0</v>
      </c>
      <c r="K584" t="n">
        <v>0.0</v>
      </c>
      <c r="L584" t="n">
        <v>0.0</v>
      </c>
      <c r="M584" t="n">
        <v>1.609929026E9</v>
      </c>
      <c r="N584" t="inlineStr">
        <is>
          <t>6859</t>
        </is>
      </c>
      <c r="O584" t="inlineStr">
        <is>
          <t>pdf</t>
        </is>
      </c>
      <c r="P584" t="inlineStr">
        <is>
          <t/>
        </is>
      </c>
      <c r="Q584" t="inlineStr">
        <is>
          <t/>
        </is>
      </c>
      <c r="R584" t="inlineStr">
        <is>
          <t/>
        </is>
      </c>
      <c r="S584" t="inlineStr">
        <is>
          <t/>
        </is>
      </c>
      <c r="T584" t="n">
        <v>44200.0</v>
      </c>
      <c r="U584" t="n">
        <v>1.0</v>
      </c>
      <c r="V584" t="n">
        <v>0.0</v>
      </c>
    </row>
    <row r="585">
      <c r="A585" t="n">
        <v>-1.526779517E9</v>
      </c>
      <c r="B585" t="inlineStr">
        <is>
          <t>74</t>
        </is>
      </c>
      <c r="C585" t="n">
        <f>VLOOKUP(data[[#This Row],[Course ID]],courses!A:E,2,FALSE)</f>
        <v>0.0</v>
      </c>
      <c r="D585" t="n">
        <f>VLOOKUP(data[[#This Row],[Course ID]],courses!A:E,3,FALSE)</f>
        <v>0.0</v>
      </c>
      <c r="E585" t="n">
        <f>VLOOKUP(data[[#This Row],[Course ID]],courses!A:E,4,FALSE)</f>
        <v>0.0</v>
      </c>
      <c r="F585" t="n">
        <f>VLOOKUP(data[[#This Row],[Course ID]],courses!A:E,5,FALSE)</f>
        <v>0.0</v>
      </c>
      <c r="G585" t="inlineStr">
        <is>
          <t>4165715</t>
        </is>
      </c>
      <c r="H585" t="inlineStr">
        <is>
          <t>EngageAlternativeFormat</t>
        </is>
      </c>
      <c r="I585" t="n">
        <v>1.0</v>
      </c>
      <c r="J585" t="n">
        <v>0.0</v>
      </c>
      <c r="K585" t="n">
        <v>0.0</v>
      </c>
      <c r="L585" t="n">
        <v>0.0</v>
      </c>
      <c r="M585" t="n">
        <v>1.609929238E9</v>
      </c>
      <c r="N585" t="inlineStr">
        <is>
          <t>6859</t>
        </is>
      </c>
      <c r="O585" t="inlineStr">
        <is>
          <t>pdf</t>
        </is>
      </c>
      <c r="P585" t="inlineStr">
        <is>
          <t/>
        </is>
      </c>
      <c r="Q585" t="inlineStr">
        <is>
          <t/>
        </is>
      </c>
      <c r="R585" t="inlineStr">
        <is>
          <t/>
        </is>
      </c>
      <c r="S585" t="inlineStr">
        <is>
          <t/>
        </is>
      </c>
      <c r="T585" t="n">
        <v>44200.0</v>
      </c>
      <c r="U585" t="n">
        <v>1.0</v>
      </c>
      <c r="V585" t="n">
        <v>0.0</v>
      </c>
    </row>
    <row r="586">
      <c r="A586" t="n">
        <v>-2.084436985E9</v>
      </c>
      <c r="B586" t="inlineStr">
        <is>
          <t>74</t>
        </is>
      </c>
      <c r="C586" t="n">
        <f>VLOOKUP(data[[#This Row],[Course ID]],courses!A:E,2,FALSE)</f>
        <v>0.0</v>
      </c>
      <c r="D586" t="n">
        <f>VLOOKUP(data[[#This Row],[Course ID]],courses!A:E,3,FALSE)</f>
        <v>0.0</v>
      </c>
      <c r="E586" t="n">
        <f>VLOOKUP(data[[#This Row],[Course ID]],courses!A:E,4,FALSE)</f>
        <v>0.0</v>
      </c>
      <c r="F586" t="n">
        <f>VLOOKUP(data[[#This Row],[Course ID]],courses!A:E,5,FALSE)</f>
        <v>0.0</v>
      </c>
      <c r="G586" t="inlineStr">
        <is>
          <t>4165715</t>
        </is>
      </c>
      <c r="H586" t="inlineStr">
        <is>
          <t>EngageAlternativeFormat</t>
        </is>
      </c>
      <c r="I586" t="n">
        <v>1.0</v>
      </c>
      <c r="J586" t="n">
        <v>0.0</v>
      </c>
      <c r="K586" t="n">
        <v>0.0</v>
      </c>
      <c r="L586" t="n">
        <v>0.0</v>
      </c>
      <c r="M586" t="n">
        <v>1.609934042E9</v>
      </c>
      <c r="N586" t="inlineStr">
        <is>
          <t>6859</t>
        </is>
      </c>
      <c r="O586" t="inlineStr">
        <is>
          <t>pdf</t>
        </is>
      </c>
      <c r="P586" t="inlineStr">
        <is>
          <t/>
        </is>
      </c>
      <c r="Q586" t="inlineStr">
        <is>
          <t/>
        </is>
      </c>
      <c r="R586" t="inlineStr">
        <is>
          <t/>
        </is>
      </c>
      <c r="S586" t="inlineStr">
        <is>
          <t/>
        </is>
      </c>
      <c r="T586" t="n">
        <v>44200.0</v>
      </c>
      <c r="U586" t="n">
        <v>1.0</v>
      </c>
      <c r="V586" t="n">
        <v>0.0</v>
      </c>
    </row>
    <row r="587">
      <c r="A587" t="n">
        <v>-6.83641323E8</v>
      </c>
      <c r="B587" t="inlineStr">
        <is>
          <t>74</t>
        </is>
      </c>
      <c r="C587" t="n">
        <f>VLOOKUP(data[[#This Row],[Course ID]],courses!A:E,2,FALSE)</f>
        <v>0.0</v>
      </c>
      <c r="D587" t="n">
        <f>VLOOKUP(data[[#This Row],[Course ID]],courses!A:E,3,FALSE)</f>
        <v>0.0</v>
      </c>
      <c r="E587" t="n">
        <f>VLOOKUP(data[[#This Row],[Course ID]],courses!A:E,4,FALSE)</f>
        <v>0.0</v>
      </c>
      <c r="F587" t="n">
        <f>VLOOKUP(data[[#This Row],[Course ID]],courses!A:E,5,FALSE)</f>
        <v>0.0</v>
      </c>
      <c r="G587" t="inlineStr">
        <is>
          <t>4165715</t>
        </is>
      </c>
      <c r="H587" t="inlineStr">
        <is>
          <t>EngageAlternativeFormat</t>
        </is>
      </c>
      <c r="I587" t="n">
        <v>1.0</v>
      </c>
      <c r="J587" t="n">
        <v>0.0</v>
      </c>
      <c r="K587" t="n">
        <v>0.0</v>
      </c>
      <c r="L587" t="n">
        <v>0.0</v>
      </c>
      <c r="M587" t="n">
        <v>1.609934064E9</v>
      </c>
      <c r="N587" t="inlineStr">
        <is>
          <t>6859</t>
        </is>
      </c>
      <c r="O587" t="inlineStr">
        <is>
          <t>pdf</t>
        </is>
      </c>
      <c r="P587" t="inlineStr">
        <is>
          <t/>
        </is>
      </c>
      <c r="Q587" t="inlineStr">
        <is>
          <t/>
        </is>
      </c>
      <c r="R587" t="inlineStr">
        <is>
          <t/>
        </is>
      </c>
      <c r="S587" t="inlineStr">
        <is>
          <t/>
        </is>
      </c>
      <c r="T587" t="n">
        <v>44200.0</v>
      </c>
      <c r="U587" t="n">
        <v>1.0</v>
      </c>
      <c r="V587" t="n">
        <v>0.0</v>
      </c>
    </row>
    <row r="588">
      <c r="A588" t="n">
        <v>-2.064167257E9</v>
      </c>
      <c r="B588" t="inlineStr">
        <is>
          <t>45</t>
        </is>
      </c>
      <c r="C588" t="n">
        <f>VLOOKUP(data[[#This Row],[Course ID]],courses!A:E,2,FALSE)</f>
        <v>0.0</v>
      </c>
      <c r="D588" t="n">
        <f>VLOOKUP(data[[#This Row],[Course ID]],courses!A:E,3,FALSE)</f>
        <v>0.0</v>
      </c>
      <c r="E588" t="n">
        <f>VLOOKUP(data[[#This Row],[Course ID]],courses!A:E,4,FALSE)</f>
        <v>0.0</v>
      </c>
      <c r="F588" t="n">
        <f>VLOOKUP(data[[#This Row],[Course ID]],courses!A:E,5,FALSE)</f>
        <v>0.0</v>
      </c>
      <c r="G588" t="inlineStr">
        <is>
          <t>1996149</t>
        </is>
      </c>
      <c r="H588" t="inlineStr">
        <is>
          <t>EngageAlternativeFormat</t>
        </is>
      </c>
      <c r="I588" t="n">
        <v>1.0</v>
      </c>
      <c r="J588" t="n">
        <v>0.0</v>
      </c>
      <c r="K588" t="n">
        <v>0.0</v>
      </c>
      <c r="L588" t="n">
        <v>0.0</v>
      </c>
      <c r="M588" t="n">
        <v>1.609934118E9</v>
      </c>
      <c r="N588" t="inlineStr">
        <is>
          <t>6859</t>
        </is>
      </c>
      <c r="O588" t="inlineStr">
        <is>
          <t>document</t>
        </is>
      </c>
      <c r="P588" t="inlineStr">
        <is>
          <t/>
        </is>
      </c>
      <c r="Q588" t="inlineStr">
        <is>
          <t/>
        </is>
      </c>
      <c r="R588" t="inlineStr">
        <is>
          <t/>
        </is>
      </c>
      <c r="S588" t="inlineStr">
        <is>
          <t/>
        </is>
      </c>
      <c r="T588" t="n">
        <v>44200.0</v>
      </c>
      <c r="U588" t="n">
        <v>1.0</v>
      </c>
      <c r="V588" t="n">
        <v>0.0</v>
      </c>
    </row>
    <row r="589">
      <c r="A589" t="n">
        <v>5.56863105E8</v>
      </c>
      <c r="B589" t="inlineStr">
        <is>
          <t>17270</t>
        </is>
      </c>
      <c r="C589" t="n">
        <f>VLOOKUP(data[[#This Row],[Course ID]],courses!A:E,2,FALSE)</f>
        <v>0.0</v>
      </c>
      <c r="D589" t="n">
        <f>VLOOKUP(data[[#This Row],[Course ID]],courses!A:E,3,FALSE)</f>
        <v>0.0</v>
      </c>
      <c r="E589" t="n">
        <f>VLOOKUP(data[[#This Row],[Course ID]],courses!A:E,4,FALSE)</f>
        <v>0.0</v>
      </c>
      <c r="F589" t="n">
        <f>VLOOKUP(data[[#This Row],[Course ID]],courses!A:E,5,FALSE)</f>
        <v>0.0</v>
      </c>
      <c r="G589" t="inlineStr">
        <is>
          <t>4216182</t>
        </is>
      </c>
      <c r="H589" t="inlineStr">
        <is>
          <t>EngageAlternativeFormat</t>
        </is>
      </c>
      <c r="I589" t="n">
        <v>1.0</v>
      </c>
      <c r="J589" t="n">
        <v>0.0</v>
      </c>
      <c r="K589" t="n">
        <v>0.0</v>
      </c>
      <c r="L589" t="n">
        <v>0.0</v>
      </c>
      <c r="M589" t="n">
        <v>1.609935633E9</v>
      </c>
      <c r="N589" t="inlineStr">
        <is>
          <t>6859</t>
        </is>
      </c>
      <c r="O589" t="inlineStr">
        <is>
          <t>pdf</t>
        </is>
      </c>
      <c r="P589" t="inlineStr">
        <is>
          <t/>
        </is>
      </c>
      <c r="Q589" t="inlineStr">
        <is>
          <t/>
        </is>
      </c>
      <c r="R589" t="inlineStr">
        <is>
          <t/>
        </is>
      </c>
      <c r="S589" t="inlineStr">
        <is>
          <t/>
        </is>
      </c>
      <c r="T589" t="n">
        <v>44200.0</v>
      </c>
      <c r="U589" t="n">
        <v>1.0</v>
      </c>
      <c r="V589" t="n">
        <v>0.0</v>
      </c>
    </row>
    <row r="590">
      <c r="A590" t="n">
        <v>-1.096950563E9</v>
      </c>
      <c r="B590" t="inlineStr">
        <is>
          <t>26267</t>
        </is>
      </c>
      <c r="C590" t="n">
        <f>VLOOKUP(data[[#This Row],[Course ID]],courses!A:E,2,FALSE)</f>
        <v>0.0</v>
      </c>
      <c r="D590" t="n">
        <f>VLOOKUP(data[[#This Row],[Course ID]],courses!A:E,3,FALSE)</f>
        <v>0.0</v>
      </c>
      <c r="E590" t="n">
        <f>VLOOKUP(data[[#This Row],[Course ID]],courses!A:E,4,FALSE)</f>
        <v>0.0</v>
      </c>
      <c r="F590" t="n">
        <f>VLOOKUP(data[[#This Row],[Course ID]],courses!A:E,5,FALSE)</f>
        <v>0.0</v>
      </c>
      <c r="G590" t="inlineStr">
        <is>
          <t>4173673</t>
        </is>
      </c>
      <c r="H590" t="inlineStr">
        <is>
          <t>EngageAlternativeFormat</t>
        </is>
      </c>
      <c r="I590" t="n">
        <v>1.0</v>
      </c>
      <c r="J590" t="n">
        <v>0.0</v>
      </c>
      <c r="K590" t="n">
        <v>0.0</v>
      </c>
      <c r="L590" t="n">
        <v>0.0</v>
      </c>
      <c r="M590" t="n">
        <v>1.609937492E9</v>
      </c>
      <c r="N590" t="inlineStr">
        <is>
          <t>6859</t>
        </is>
      </c>
      <c r="O590" t="inlineStr">
        <is>
          <t>pdf</t>
        </is>
      </c>
      <c r="P590" t="inlineStr">
        <is>
          <t/>
        </is>
      </c>
      <c r="Q590" t="inlineStr">
        <is>
          <t/>
        </is>
      </c>
      <c r="R590" t="inlineStr">
        <is>
          <t/>
        </is>
      </c>
      <c r="S590" t="inlineStr">
        <is>
          <t/>
        </is>
      </c>
      <c r="T590" t="n">
        <v>44200.0</v>
      </c>
      <c r="U590" t="n">
        <v>1.0</v>
      </c>
      <c r="V590" t="n">
        <v>0.0</v>
      </c>
    </row>
    <row r="591">
      <c r="A591" t="n">
        <v>-3.60930216E8</v>
      </c>
      <c r="B591" t="inlineStr">
        <is>
          <t>17270</t>
        </is>
      </c>
      <c r="C591" t="n">
        <f>VLOOKUP(data[[#This Row],[Course ID]],courses!A:E,2,FALSE)</f>
        <v>0.0</v>
      </c>
      <c r="D591" t="n">
        <f>VLOOKUP(data[[#This Row],[Course ID]],courses!A:E,3,FALSE)</f>
        <v>0.0</v>
      </c>
      <c r="E591" t="n">
        <f>VLOOKUP(data[[#This Row],[Course ID]],courses!A:E,4,FALSE)</f>
        <v>0.0</v>
      </c>
      <c r="F591" t="n">
        <f>VLOOKUP(data[[#This Row],[Course ID]],courses!A:E,5,FALSE)</f>
        <v>0.0</v>
      </c>
      <c r="G591" t="inlineStr">
        <is>
          <t>4198067</t>
        </is>
      </c>
      <c r="H591" t="inlineStr">
        <is>
          <t>EngageAlternativeFormat</t>
        </is>
      </c>
      <c r="I591" t="n">
        <v>1.0</v>
      </c>
      <c r="J591" t="n">
        <v>0.0</v>
      </c>
      <c r="K591" t="n">
        <v>0.0</v>
      </c>
      <c r="L591" t="n">
        <v>0.0</v>
      </c>
      <c r="M591" t="n">
        <v>1.609937617E9</v>
      </c>
      <c r="N591" t="inlineStr">
        <is>
          <t>6859</t>
        </is>
      </c>
      <c r="O591" t="inlineStr">
        <is>
          <t>pdf</t>
        </is>
      </c>
      <c r="P591" t="inlineStr">
        <is>
          <t/>
        </is>
      </c>
      <c r="Q591" t="inlineStr">
        <is>
          <t/>
        </is>
      </c>
      <c r="R591" t="inlineStr">
        <is>
          <t/>
        </is>
      </c>
      <c r="S591" t="inlineStr">
        <is>
          <t/>
        </is>
      </c>
      <c r="T591" t="n">
        <v>44200.0</v>
      </c>
      <c r="U591" t="n">
        <v>1.0</v>
      </c>
      <c r="V591" t="n">
        <v>0.0</v>
      </c>
    </row>
    <row r="592">
      <c r="A592" t="n">
        <v>-7.25419895E8</v>
      </c>
      <c r="B592" t="inlineStr">
        <is>
          <t>17270</t>
        </is>
      </c>
      <c r="C592" t="n">
        <f>VLOOKUP(data[[#This Row],[Course ID]],courses!A:E,2,FALSE)</f>
        <v>0.0</v>
      </c>
      <c r="D592" t="n">
        <f>VLOOKUP(data[[#This Row],[Course ID]],courses!A:E,3,FALSE)</f>
        <v>0.0</v>
      </c>
      <c r="E592" t="n">
        <f>VLOOKUP(data[[#This Row],[Course ID]],courses!A:E,4,FALSE)</f>
        <v>0.0</v>
      </c>
      <c r="F592" t="n">
        <f>VLOOKUP(data[[#This Row],[Course ID]],courses!A:E,5,FALSE)</f>
        <v>0.0</v>
      </c>
      <c r="G592" t="inlineStr">
        <is>
          <t>4216807</t>
        </is>
      </c>
      <c r="H592" t="inlineStr">
        <is>
          <t>EngageAlternativeFormat</t>
        </is>
      </c>
      <c r="I592" t="n">
        <v>1.0</v>
      </c>
      <c r="J592" t="n">
        <v>0.0</v>
      </c>
      <c r="K592" t="n">
        <v>0.0</v>
      </c>
      <c r="L592" t="n">
        <v>0.0</v>
      </c>
      <c r="M592" t="n">
        <v>1.609937945E9</v>
      </c>
      <c r="N592" t="inlineStr">
        <is>
          <t>6859</t>
        </is>
      </c>
      <c r="O592" t="inlineStr">
        <is>
          <t>pdf</t>
        </is>
      </c>
      <c r="P592" t="inlineStr">
        <is>
          <t/>
        </is>
      </c>
      <c r="Q592" t="inlineStr">
        <is>
          <t/>
        </is>
      </c>
      <c r="R592" t="inlineStr">
        <is>
          <t/>
        </is>
      </c>
      <c r="S592" t="inlineStr">
        <is>
          <t/>
        </is>
      </c>
      <c r="T592" t="n">
        <v>44200.0</v>
      </c>
      <c r="U592" t="n">
        <v>1.0</v>
      </c>
      <c r="V592" t="n">
        <v>0.0</v>
      </c>
    </row>
    <row r="593">
      <c r="A593" t="n">
        <v>2.0188456E9</v>
      </c>
      <c r="B593" t="inlineStr">
        <is>
          <t>17270</t>
        </is>
      </c>
      <c r="C593" t="n">
        <f>VLOOKUP(data[[#This Row],[Course ID]],courses!A:E,2,FALSE)</f>
        <v>0.0</v>
      </c>
      <c r="D593" t="n">
        <f>VLOOKUP(data[[#This Row],[Course ID]],courses!A:E,3,FALSE)</f>
        <v>0.0</v>
      </c>
      <c r="E593" t="n">
        <f>VLOOKUP(data[[#This Row],[Course ID]],courses!A:E,4,FALSE)</f>
        <v>0.0</v>
      </c>
      <c r="F593" t="n">
        <f>VLOOKUP(data[[#This Row],[Course ID]],courses!A:E,5,FALSE)</f>
        <v>0.0</v>
      </c>
      <c r="G593" t="inlineStr">
        <is>
          <t>4216807</t>
        </is>
      </c>
      <c r="H593" t="inlineStr">
        <is>
          <t>BeginDownloadAlternativeFormats</t>
        </is>
      </c>
      <c r="I593" t="n">
        <v>0.0</v>
      </c>
      <c r="J593" t="n">
        <v>1.0</v>
      </c>
      <c r="K593" t="n">
        <v>0.0</v>
      </c>
      <c r="L593" t="n">
        <v>0.0</v>
      </c>
      <c r="M593" t="n">
        <v>1.609937994E9</v>
      </c>
      <c r="N593" t="inlineStr">
        <is>
          <t>6859</t>
        </is>
      </c>
      <c r="O593" t="inlineStr">
        <is>
          <t>pdf</t>
        </is>
      </c>
      <c r="P593" t="inlineStr">
        <is>
          <t>Audio</t>
        </is>
      </c>
      <c r="Q593" t="inlineStr">
        <is>
          <t/>
        </is>
      </c>
      <c r="R593" t="inlineStr">
        <is>
          <t/>
        </is>
      </c>
      <c r="S593" t="inlineStr">
        <is>
          <t/>
        </is>
      </c>
      <c r="T593" t="n">
        <v>44200.0</v>
      </c>
      <c r="U593" t="n">
        <v>1.0</v>
      </c>
      <c r="V593" t="n">
        <v>0.0</v>
      </c>
    </row>
    <row r="594">
      <c r="A594" t="n">
        <v>-1.838543029E9</v>
      </c>
      <c r="B594" t="inlineStr">
        <is>
          <t>74</t>
        </is>
      </c>
      <c r="C594" t="n">
        <f>VLOOKUP(data[[#This Row],[Course ID]],courses!A:E,2,FALSE)</f>
        <v>0.0</v>
      </c>
      <c r="D594" t="n">
        <f>VLOOKUP(data[[#This Row],[Course ID]],courses!A:E,3,FALSE)</f>
        <v>0.0</v>
      </c>
      <c r="E594" t="n">
        <f>VLOOKUP(data[[#This Row],[Course ID]],courses!A:E,4,FALSE)</f>
        <v>0.0</v>
      </c>
      <c r="F594" t="n">
        <f>VLOOKUP(data[[#This Row],[Course ID]],courses!A:E,5,FALSE)</f>
        <v>0.0</v>
      </c>
      <c r="G594" t="inlineStr">
        <is>
          <t>4165715</t>
        </is>
      </c>
      <c r="H594" t="inlineStr">
        <is>
          <t>EngageAlternativeFormat</t>
        </is>
      </c>
      <c r="I594" t="n">
        <v>1.0</v>
      </c>
      <c r="J594" t="n">
        <v>0.0</v>
      </c>
      <c r="K594" t="n">
        <v>0.0</v>
      </c>
      <c r="L594" t="n">
        <v>0.0</v>
      </c>
      <c r="M594" t="n">
        <v>1.609940529E9</v>
      </c>
      <c r="N594" t="inlineStr">
        <is>
          <t>6859</t>
        </is>
      </c>
      <c r="O594" t="inlineStr">
        <is>
          <t>pdf</t>
        </is>
      </c>
      <c r="P594" t="inlineStr">
        <is>
          <t/>
        </is>
      </c>
      <c r="Q594" t="inlineStr">
        <is>
          <t/>
        </is>
      </c>
      <c r="R594" t="inlineStr">
        <is>
          <t/>
        </is>
      </c>
      <c r="S594" t="inlineStr">
        <is>
          <t/>
        </is>
      </c>
      <c r="T594" t="n">
        <v>44200.0</v>
      </c>
      <c r="U594" t="n">
        <v>1.0</v>
      </c>
      <c r="V594" t="n">
        <v>0.0</v>
      </c>
    </row>
    <row r="595">
      <c r="A595" t="n">
        <v>5.4169544E7</v>
      </c>
      <c r="B595" t="inlineStr">
        <is>
          <t>26267</t>
        </is>
      </c>
      <c r="C595" t="n">
        <f>VLOOKUP(data[[#This Row],[Course ID]],courses!A:E,2,FALSE)</f>
        <v>0.0</v>
      </c>
      <c r="D595" t="n">
        <f>VLOOKUP(data[[#This Row],[Course ID]],courses!A:E,3,FALSE)</f>
        <v>0.0</v>
      </c>
      <c r="E595" t="n">
        <f>VLOOKUP(data[[#This Row],[Course ID]],courses!A:E,4,FALSE)</f>
        <v>0.0</v>
      </c>
      <c r="F595" t="n">
        <f>VLOOKUP(data[[#This Row],[Course ID]],courses!A:E,5,FALSE)</f>
        <v>0.0</v>
      </c>
      <c r="G595" t="inlineStr">
        <is>
          <t>1817701</t>
        </is>
      </c>
      <c r="H595" t="inlineStr">
        <is>
          <t>EngageAlternativeFormat</t>
        </is>
      </c>
      <c r="I595" t="n">
        <v>1.0</v>
      </c>
      <c r="J595" t="n">
        <v>0.0</v>
      </c>
      <c r="K595" t="n">
        <v>0.0</v>
      </c>
      <c r="L595" t="n">
        <v>0.0</v>
      </c>
      <c r="M595" t="n">
        <v>1.609941173E9</v>
      </c>
      <c r="N595" t="inlineStr">
        <is>
          <t>6859</t>
        </is>
      </c>
      <c r="O595" t="inlineStr">
        <is>
          <t>pdf</t>
        </is>
      </c>
      <c r="P595" t="inlineStr">
        <is>
          <t/>
        </is>
      </c>
      <c r="Q595" t="inlineStr">
        <is>
          <t/>
        </is>
      </c>
      <c r="R595" t="inlineStr">
        <is>
          <t/>
        </is>
      </c>
      <c r="S595" t="inlineStr">
        <is>
          <t/>
        </is>
      </c>
      <c r="T595" t="n">
        <v>44200.0</v>
      </c>
      <c r="U595" t="n">
        <v>1.0</v>
      </c>
      <c r="V595" t="n">
        <v>0.0</v>
      </c>
    </row>
    <row r="596">
      <c r="A596" t="n">
        <v>-7.3913074E8</v>
      </c>
      <c r="B596" t="inlineStr">
        <is>
          <t>17270</t>
        </is>
      </c>
      <c r="C596" t="n">
        <f>VLOOKUP(data[[#This Row],[Course ID]],courses!A:E,2,FALSE)</f>
        <v>0.0</v>
      </c>
      <c r="D596" t="n">
        <f>VLOOKUP(data[[#This Row],[Course ID]],courses!A:E,3,FALSE)</f>
        <v>0.0</v>
      </c>
      <c r="E596" t="n">
        <f>VLOOKUP(data[[#This Row],[Course ID]],courses!A:E,4,FALSE)</f>
        <v>0.0</v>
      </c>
      <c r="F596" t="n">
        <f>VLOOKUP(data[[#This Row],[Course ID]],courses!A:E,5,FALSE)</f>
        <v>0.0</v>
      </c>
      <c r="G596" t="inlineStr">
        <is>
          <t>4269667</t>
        </is>
      </c>
      <c r="H596" t="inlineStr">
        <is>
          <t>EngageAlternativeFormat</t>
        </is>
      </c>
      <c r="I596" t="n">
        <v>1.0</v>
      </c>
      <c r="J596" t="n">
        <v>0.0</v>
      </c>
      <c r="K596" t="n">
        <v>0.0</v>
      </c>
      <c r="L596" t="n">
        <v>0.0</v>
      </c>
      <c r="M596" t="n">
        <v>1.609941781E9</v>
      </c>
      <c r="N596" t="inlineStr">
        <is>
          <t>6859</t>
        </is>
      </c>
      <c r="O596" t="inlineStr">
        <is>
          <t>pdf</t>
        </is>
      </c>
      <c r="P596" t="inlineStr">
        <is>
          <t/>
        </is>
      </c>
      <c r="Q596" t="inlineStr">
        <is>
          <t/>
        </is>
      </c>
      <c r="R596" t="inlineStr">
        <is>
          <t/>
        </is>
      </c>
      <c r="S596" t="inlineStr">
        <is>
          <t/>
        </is>
      </c>
      <c r="T596" t="n">
        <v>44200.0</v>
      </c>
      <c r="U596" t="n">
        <v>1.0</v>
      </c>
      <c r="V596" t="n">
        <v>0.0</v>
      </c>
    </row>
    <row r="597">
      <c r="A597" t="n">
        <v>-1.575111189E9</v>
      </c>
      <c r="B597" t="inlineStr">
        <is>
          <t>17270</t>
        </is>
      </c>
      <c r="C597" t="n">
        <f>VLOOKUP(data[[#This Row],[Course ID]],courses!A:E,2,FALSE)</f>
        <v>0.0</v>
      </c>
      <c r="D597" t="n">
        <f>VLOOKUP(data[[#This Row],[Course ID]],courses!A:E,3,FALSE)</f>
        <v>0.0</v>
      </c>
      <c r="E597" t="n">
        <f>VLOOKUP(data[[#This Row],[Course ID]],courses!A:E,4,FALSE)</f>
        <v>0.0</v>
      </c>
      <c r="F597" t="n">
        <f>VLOOKUP(data[[#This Row],[Course ID]],courses!A:E,5,FALSE)</f>
        <v>0.0</v>
      </c>
      <c r="G597" t="inlineStr">
        <is>
          <t>4216182</t>
        </is>
      </c>
      <c r="H597" t="inlineStr">
        <is>
          <t>EngageAlternativeFormat</t>
        </is>
      </c>
      <c r="I597" t="n">
        <v>1.0</v>
      </c>
      <c r="J597" t="n">
        <v>0.0</v>
      </c>
      <c r="K597" t="n">
        <v>0.0</v>
      </c>
      <c r="L597" t="n">
        <v>0.0</v>
      </c>
      <c r="M597" t="n">
        <v>1.609942262E9</v>
      </c>
      <c r="N597" t="inlineStr">
        <is>
          <t>6859</t>
        </is>
      </c>
      <c r="O597" t="inlineStr">
        <is>
          <t>pdf</t>
        </is>
      </c>
      <c r="P597" t="inlineStr">
        <is>
          <t/>
        </is>
      </c>
      <c r="Q597" t="inlineStr">
        <is>
          <t/>
        </is>
      </c>
      <c r="R597" t="inlineStr">
        <is>
          <t/>
        </is>
      </c>
      <c r="S597" t="inlineStr">
        <is>
          <t/>
        </is>
      </c>
      <c r="T597" t="n">
        <v>44200.0</v>
      </c>
      <c r="U597" t="n">
        <v>1.0</v>
      </c>
      <c r="V597" t="n">
        <v>0.0</v>
      </c>
    </row>
    <row r="598">
      <c r="A598" t="n">
        <v>-1.378805934E9</v>
      </c>
      <c r="B598" t="inlineStr">
        <is>
          <t>17270</t>
        </is>
      </c>
      <c r="C598" t="n">
        <f>VLOOKUP(data[[#This Row],[Course ID]],courses!A:E,2,FALSE)</f>
        <v>0.0</v>
      </c>
      <c r="D598" t="n">
        <f>VLOOKUP(data[[#This Row],[Course ID]],courses!A:E,3,FALSE)</f>
        <v>0.0</v>
      </c>
      <c r="E598" t="n">
        <f>VLOOKUP(data[[#This Row],[Course ID]],courses!A:E,4,FALSE)</f>
        <v>0.0</v>
      </c>
      <c r="F598" t="n">
        <f>VLOOKUP(data[[#This Row],[Course ID]],courses!A:E,5,FALSE)</f>
        <v>0.0</v>
      </c>
      <c r="G598" t="inlineStr">
        <is>
          <t>4269667</t>
        </is>
      </c>
      <c r="H598" t="inlineStr">
        <is>
          <t>EngageAlternativeFormat</t>
        </is>
      </c>
      <c r="I598" t="n">
        <v>1.0</v>
      </c>
      <c r="J598" t="n">
        <v>0.0</v>
      </c>
      <c r="K598" t="n">
        <v>0.0</v>
      </c>
      <c r="L598" t="n">
        <v>0.0</v>
      </c>
      <c r="M598" t="n">
        <v>1.609943325E9</v>
      </c>
      <c r="N598" t="inlineStr">
        <is>
          <t>6859</t>
        </is>
      </c>
      <c r="O598" t="inlineStr">
        <is>
          <t>pdf</t>
        </is>
      </c>
      <c r="P598" t="inlineStr">
        <is>
          <t/>
        </is>
      </c>
      <c r="Q598" t="inlineStr">
        <is>
          <t/>
        </is>
      </c>
      <c r="R598" t="inlineStr">
        <is>
          <t/>
        </is>
      </c>
      <c r="S598" t="inlineStr">
        <is>
          <t/>
        </is>
      </c>
      <c r="T598" t="n">
        <v>44200.0</v>
      </c>
      <c r="U598" t="n">
        <v>1.0</v>
      </c>
      <c r="V598" t="n">
        <v>0.0</v>
      </c>
    </row>
    <row r="599">
      <c r="A599" t="n">
        <v>-8.20012363E8</v>
      </c>
      <c r="B599" t="inlineStr">
        <is>
          <t>17270</t>
        </is>
      </c>
      <c r="C599" t="n">
        <f>VLOOKUP(data[[#This Row],[Course ID]],courses!A:E,2,FALSE)</f>
        <v>0.0</v>
      </c>
      <c r="D599" t="n">
        <f>VLOOKUP(data[[#This Row],[Course ID]],courses!A:E,3,FALSE)</f>
        <v>0.0</v>
      </c>
      <c r="E599" t="n">
        <f>VLOOKUP(data[[#This Row],[Course ID]],courses!A:E,4,FALSE)</f>
        <v>0.0</v>
      </c>
      <c r="F599" t="n">
        <f>VLOOKUP(data[[#This Row],[Course ID]],courses!A:E,5,FALSE)</f>
        <v>0.0</v>
      </c>
      <c r="G599" t="inlineStr">
        <is>
          <t>4216182</t>
        </is>
      </c>
      <c r="H599" t="inlineStr">
        <is>
          <t>EngageAlternativeFormat</t>
        </is>
      </c>
      <c r="I599" t="n">
        <v>1.0</v>
      </c>
      <c r="J599" t="n">
        <v>0.0</v>
      </c>
      <c r="K599" t="n">
        <v>0.0</v>
      </c>
      <c r="L599" t="n">
        <v>0.0</v>
      </c>
      <c r="M599" t="n">
        <v>1.609945525E9</v>
      </c>
      <c r="N599" t="inlineStr">
        <is>
          <t>6859</t>
        </is>
      </c>
      <c r="O599" t="inlineStr">
        <is>
          <t>pdf</t>
        </is>
      </c>
      <c r="P599" t="inlineStr">
        <is>
          <t/>
        </is>
      </c>
      <c r="Q599" t="inlineStr">
        <is>
          <t/>
        </is>
      </c>
      <c r="R599" t="inlineStr">
        <is>
          <t/>
        </is>
      </c>
      <c r="S599" t="inlineStr">
        <is>
          <t/>
        </is>
      </c>
      <c r="T599" t="n">
        <v>44200.0</v>
      </c>
      <c r="U599" t="n">
        <v>1.0</v>
      </c>
      <c r="V599" t="n">
        <v>0.0</v>
      </c>
    </row>
    <row r="600">
      <c r="A600" t="n">
        <v>5.63270051E8</v>
      </c>
      <c r="B600" t="inlineStr">
        <is>
          <t>74</t>
        </is>
      </c>
      <c r="C600" t="n">
        <f>VLOOKUP(data[[#This Row],[Course ID]],courses!A:E,2,FALSE)</f>
        <v>0.0</v>
      </c>
      <c r="D600" t="n">
        <f>VLOOKUP(data[[#This Row],[Course ID]],courses!A:E,3,FALSE)</f>
        <v>0.0</v>
      </c>
      <c r="E600" t="n">
        <f>VLOOKUP(data[[#This Row],[Course ID]],courses!A:E,4,FALSE)</f>
        <v>0.0</v>
      </c>
      <c r="F600" t="n">
        <f>VLOOKUP(data[[#This Row],[Course ID]],courses!A:E,5,FALSE)</f>
        <v>0.0</v>
      </c>
      <c r="G600" t="inlineStr">
        <is>
          <t>4165715</t>
        </is>
      </c>
      <c r="H600" t="inlineStr">
        <is>
          <t>EngageAlternativeFormat</t>
        </is>
      </c>
      <c r="I600" t="n">
        <v>1.0</v>
      </c>
      <c r="J600" t="n">
        <v>0.0</v>
      </c>
      <c r="K600" t="n">
        <v>0.0</v>
      </c>
      <c r="L600" t="n">
        <v>0.0</v>
      </c>
      <c r="M600" t="n">
        <v>1.609947696E9</v>
      </c>
      <c r="N600" t="inlineStr">
        <is>
          <t>6859</t>
        </is>
      </c>
      <c r="O600" t="inlineStr">
        <is>
          <t>pdf</t>
        </is>
      </c>
      <c r="P600" t="inlineStr">
        <is>
          <t/>
        </is>
      </c>
      <c r="Q600" t="inlineStr">
        <is>
          <t/>
        </is>
      </c>
      <c r="R600" t="inlineStr">
        <is>
          <t/>
        </is>
      </c>
      <c r="S600" t="inlineStr">
        <is>
          <t/>
        </is>
      </c>
      <c r="T600" t="n">
        <v>44200.0</v>
      </c>
      <c r="U600" t="n">
        <v>1.0</v>
      </c>
      <c r="V600" t="n">
        <v>0.0</v>
      </c>
    </row>
    <row r="601">
      <c r="A601" t="n">
        <v>1.128767825E9</v>
      </c>
      <c r="B601" t="inlineStr">
        <is>
          <t>74</t>
        </is>
      </c>
      <c r="C601" t="n">
        <f>VLOOKUP(data[[#This Row],[Course ID]],courses!A:E,2,FALSE)</f>
        <v>0.0</v>
      </c>
      <c r="D601" t="n">
        <f>VLOOKUP(data[[#This Row],[Course ID]],courses!A:E,3,FALSE)</f>
        <v>0.0</v>
      </c>
      <c r="E601" t="n">
        <f>VLOOKUP(data[[#This Row],[Course ID]],courses!A:E,4,FALSE)</f>
        <v>0.0</v>
      </c>
      <c r="F601" t="n">
        <f>VLOOKUP(data[[#This Row],[Course ID]],courses!A:E,5,FALSE)</f>
        <v>0.0</v>
      </c>
      <c r="G601" t="inlineStr">
        <is>
          <t>2904669</t>
        </is>
      </c>
      <c r="H601" t="inlineStr">
        <is>
          <t>EngageAlternativeFormat</t>
        </is>
      </c>
      <c r="I601" t="n">
        <v>1.0</v>
      </c>
      <c r="J601" t="n">
        <v>0.0</v>
      </c>
      <c r="K601" t="n">
        <v>0.0</v>
      </c>
      <c r="L601" t="n">
        <v>0.0</v>
      </c>
      <c r="M601" t="n">
        <v>1.609948372E9</v>
      </c>
      <c r="N601" t="inlineStr">
        <is>
          <t>6859</t>
        </is>
      </c>
      <c r="O601" t="inlineStr">
        <is>
          <t>pdf</t>
        </is>
      </c>
      <c r="P601" t="inlineStr">
        <is>
          <t/>
        </is>
      </c>
      <c r="Q601" t="inlineStr">
        <is>
          <t/>
        </is>
      </c>
      <c r="R601" t="inlineStr">
        <is>
          <t/>
        </is>
      </c>
      <c r="S601" t="inlineStr">
        <is>
          <t/>
        </is>
      </c>
      <c r="T601" t="n">
        <v>44200.0</v>
      </c>
      <c r="U601" t="n">
        <v>1.0</v>
      </c>
      <c r="V601" t="n">
        <v>0.0</v>
      </c>
    </row>
    <row r="602">
      <c r="A602" t="n">
        <v>7.35467785E8</v>
      </c>
      <c r="B602" t="inlineStr">
        <is>
          <t>74</t>
        </is>
      </c>
      <c r="C602" t="n">
        <f>VLOOKUP(data[[#This Row],[Course ID]],courses!A:E,2,FALSE)</f>
        <v>0.0</v>
      </c>
      <c r="D602" t="n">
        <f>VLOOKUP(data[[#This Row],[Course ID]],courses!A:E,3,FALSE)</f>
        <v>0.0</v>
      </c>
      <c r="E602" t="n">
        <f>VLOOKUP(data[[#This Row],[Course ID]],courses!A:E,4,FALSE)</f>
        <v>0.0</v>
      </c>
      <c r="F602" t="n">
        <f>VLOOKUP(data[[#This Row],[Course ID]],courses!A:E,5,FALSE)</f>
        <v>0.0</v>
      </c>
      <c r="G602" t="inlineStr">
        <is>
          <t>2904669</t>
        </is>
      </c>
      <c r="H602" t="inlineStr">
        <is>
          <t>EngageAlternativeFormat</t>
        </is>
      </c>
      <c r="I602" t="n">
        <v>1.0</v>
      </c>
      <c r="J602" t="n">
        <v>0.0</v>
      </c>
      <c r="K602" t="n">
        <v>0.0</v>
      </c>
      <c r="L602" t="n">
        <v>0.0</v>
      </c>
      <c r="M602" t="n">
        <v>1.609948375E9</v>
      </c>
      <c r="N602" t="inlineStr">
        <is>
          <t>6859</t>
        </is>
      </c>
      <c r="O602" t="inlineStr">
        <is>
          <t>pdf</t>
        </is>
      </c>
      <c r="P602" t="inlineStr">
        <is>
          <t/>
        </is>
      </c>
      <c r="Q602" t="inlineStr">
        <is>
          <t/>
        </is>
      </c>
      <c r="R602" t="inlineStr">
        <is>
          <t/>
        </is>
      </c>
      <c r="S602" t="inlineStr">
        <is>
          <t/>
        </is>
      </c>
      <c r="T602" t="n">
        <v>44200.0</v>
      </c>
      <c r="U602" t="n">
        <v>1.0</v>
      </c>
      <c r="V602" t="n">
        <v>0.0</v>
      </c>
    </row>
    <row r="603">
      <c r="A603" t="n">
        <v>-1.262189144E9</v>
      </c>
      <c r="B603" t="inlineStr">
        <is>
          <t>74</t>
        </is>
      </c>
      <c r="C603" t="n">
        <f>VLOOKUP(data[[#This Row],[Course ID]],courses!A:E,2,FALSE)</f>
        <v>0.0</v>
      </c>
      <c r="D603" t="n">
        <f>VLOOKUP(data[[#This Row],[Course ID]],courses!A:E,3,FALSE)</f>
        <v>0.0</v>
      </c>
      <c r="E603" t="n">
        <f>VLOOKUP(data[[#This Row],[Course ID]],courses!A:E,4,FALSE)</f>
        <v>0.0</v>
      </c>
      <c r="F603" t="n">
        <f>VLOOKUP(data[[#This Row],[Course ID]],courses!A:E,5,FALSE)</f>
        <v>0.0</v>
      </c>
      <c r="G603" t="inlineStr">
        <is>
          <t>4165715</t>
        </is>
      </c>
      <c r="H603" t="inlineStr">
        <is>
          <t>EngageAlternativeFormat</t>
        </is>
      </c>
      <c r="I603" t="n">
        <v>1.0</v>
      </c>
      <c r="J603" t="n">
        <v>0.0</v>
      </c>
      <c r="K603" t="n">
        <v>0.0</v>
      </c>
      <c r="L603" t="n">
        <v>0.0</v>
      </c>
      <c r="M603" t="n">
        <v>1.609950246E9</v>
      </c>
      <c r="N603" t="inlineStr">
        <is>
          <t>6859</t>
        </is>
      </c>
      <c r="O603" t="inlineStr">
        <is>
          <t>pdf</t>
        </is>
      </c>
      <c r="P603" t="inlineStr">
        <is>
          <t/>
        </is>
      </c>
      <c r="Q603" t="inlineStr">
        <is>
          <t/>
        </is>
      </c>
      <c r="R603" t="inlineStr">
        <is>
          <t/>
        </is>
      </c>
      <c r="S603" t="inlineStr">
        <is>
          <t/>
        </is>
      </c>
      <c r="T603" t="n">
        <v>44200.0</v>
      </c>
      <c r="U603" t="n">
        <v>1.0</v>
      </c>
      <c r="V603" t="n">
        <v>0.0</v>
      </c>
    </row>
    <row r="604">
      <c r="A604" t="n">
        <v>-1.764313464E9</v>
      </c>
      <c r="B604" t="inlineStr">
        <is>
          <t>74</t>
        </is>
      </c>
      <c r="C604" t="n">
        <f>VLOOKUP(data[[#This Row],[Course ID]],courses!A:E,2,FALSE)</f>
        <v>0.0</v>
      </c>
      <c r="D604" t="n">
        <f>VLOOKUP(data[[#This Row],[Course ID]],courses!A:E,3,FALSE)</f>
        <v>0.0</v>
      </c>
      <c r="E604" t="n">
        <f>VLOOKUP(data[[#This Row],[Course ID]],courses!A:E,4,FALSE)</f>
        <v>0.0</v>
      </c>
      <c r="F604" t="n">
        <f>VLOOKUP(data[[#This Row],[Course ID]],courses!A:E,5,FALSE)</f>
        <v>0.0</v>
      </c>
      <c r="G604" t="inlineStr">
        <is>
          <t>2178867</t>
        </is>
      </c>
      <c r="H604" t="inlineStr">
        <is>
          <t>EngageAlternativeFormat</t>
        </is>
      </c>
      <c r="I604" t="n">
        <v>1.0</v>
      </c>
      <c r="J604" t="n">
        <v>0.0</v>
      </c>
      <c r="K604" t="n">
        <v>0.0</v>
      </c>
      <c r="L604" t="n">
        <v>0.0</v>
      </c>
      <c r="M604" t="n">
        <v>1.609950421E9</v>
      </c>
      <c r="N604" t="inlineStr">
        <is>
          <t>6859</t>
        </is>
      </c>
      <c r="O604" t="inlineStr">
        <is>
          <t>pdf</t>
        </is>
      </c>
      <c r="P604" t="inlineStr">
        <is>
          <t/>
        </is>
      </c>
      <c r="Q604" t="inlineStr">
        <is>
          <t/>
        </is>
      </c>
      <c r="R604" t="inlineStr">
        <is>
          <t/>
        </is>
      </c>
      <c r="S604" t="inlineStr">
        <is>
          <t/>
        </is>
      </c>
      <c r="T604" t="n">
        <v>44200.0</v>
      </c>
      <c r="U604" t="n">
        <v>1.0</v>
      </c>
      <c r="V604" t="n">
        <v>0.0</v>
      </c>
    </row>
    <row r="605">
      <c r="A605" t="n">
        <v>9.84207991E8</v>
      </c>
      <c r="B605" t="inlineStr">
        <is>
          <t>74</t>
        </is>
      </c>
      <c r="C605" t="n">
        <f>VLOOKUP(data[[#This Row],[Course ID]],courses!A:E,2,FALSE)</f>
        <v>0.0</v>
      </c>
      <c r="D605" t="n">
        <f>VLOOKUP(data[[#This Row],[Course ID]],courses!A:E,3,FALSE)</f>
        <v>0.0</v>
      </c>
      <c r="E605" t="n">
        <f>VLOOKUP(data[[#This Row],[Course ID]],courses!A:E,4,FALSE)</f>
        <v>0.0</v>
      </c>
      <c r="F605" t="n">
        <f>VLOOKUP(data[[#This Row],[Course ID]],courses!A:E,5,FALSE)</f>
        <v>0.0</v>
      </c>
      <c r="G605" t="inlineStr">
        <is>
          <t>4165715</t>
        </is>
      </c>
      <c r="H605" t="inlineStr">
        <is>
          <t>EngageAlternativeFormat</t>
        </is>
      </c>
      <c r="I605" t="n">
        <v>1.0</v>
      </c>
      <c r="J605" t="n">
        <v>0.0</v>
      </c>
      <c r="K605" t="n">
        <v>0.0</v>
      </c>
      <c r="L605" t="n">
        <v>0.0</v>
      </c>
      <c r="M605" t="n">
        <v>1.609954588E9</v>
      </c>
      <c r="N605" t="inlineStr">
        <is>
          <t>6859</t>
        </is>
      </c>
      <c r="O605" t="inlineStr">
        <is>
          <t>pdf</t>
        </is>
      </c>
      <c r="P605" t="inlineStr">
        <is>
          <t/>
        </is>
      </c>
      <c r="Q605" t="inlineStr">
        <is>
          <t/>
        </is>
      </c>
      <c r="R605" t="inlineStr">
        <is>
          <t/>
        </is>
      </c>
      <c r="S605" t="inlineStr">
        <is>
          <t/>
        </is>
      </c>
      <c r="T605" t="n">
        <v>44200.0</v>
      </c>
      <c r="U605" t="n">
        <v>1.0</v>
      </c>
      <c r="V605" t="n">
        <v>0.0</v>
      </c>
    </row>
    <row r="606">
      <c r="A606" t="n">
        <v>1.769759385E9</v>
      </c>
      <c r="B606" t="inlineStr">
        <is>
          <t>31513</t>
        </is>
      </c>
      <c r="C606" t="n">
        <f>VLOOKUP(data[[#This Row],[Course ID]],courses!A:E,2,FALSE)</f>
        <v>0.0</v>
      </c>
      <c r="D606" t="n">
        <f>VLOOKUP(data[[#This Row],[Course ID]],courses!A:E,3,FALSE)</f>
        <v>0.0</v>
      </c>
      <c r="E606" t="n">
        <f>VLOOKUP(data[[#This Row],[Course ID]],courses!A:E,4,FALSE)</f>
        <v>0.0</v>
      </c>
      <c r="F606" t="n">
        <f>VLOOKUP(data[[#This Row],[Course ID]],courses!A:E,5,FALSE)</f>
        <v>0.0</v>
      </c>
      <c r="G606" t="inlineStr">
        <is>
          <t>4243150</t>
        </is>
      </c>
      <c r="H606" t="inlineStr">
        <is>
          <t>EngageAlternativeFormat</t>
        </is>
      </c>
      <c r="I606" t="n">
        <v>1.0</v>
      </c>
      <c r="J606" t="n">
        <v>0.0</v>
      </c>
      <c r="K606" t="n">
        <v>0.0</v>
      </c>
      <c r="L606" t="n">
        <v>0.0</v>
      </c>
      <c r="M606" t="n">
        <v>1.609956711E9</v>
      </c>
      <c r="N606" t="inlineStr">
        <is>
          <t>6859</t>
        </is>
      </c>
      <c r="O606" t="inlineStr">
        <is>
          <t>pdf</t>
        </is>
      </c>
      <c r="P606" t="inlineStr">
        <is>
          <t/>
        </is>
      </c>
      <c r="Q606" t="inlineStr">
        <is>
          <t/>
        </is>
      </c>
      <c r="R606" t="inlineStr">
        <is>
          <t/>
        </is>
      </c>
      <c r="S606" t="inlineStr">
        <is>
          <t/>
        </is>
      </c>
      <c r="T606" t="n">
        <v>44200.0</v>
      </c>
      <c r="U606" t="n">
        <v>1.0</v>
      </c>
      <c r="V606" t="n">
        <v>0.0</v>
      </c>
    </row>
    <row r="607">
      <c r="A607" t="n">
        <v>2.007590048E9</v>
      </c>
      <c r="B607" t="inlineStr">
        <is>
          <t>74</t>
        </is>
      </c>
      <c r="C607" t="n">
        <f>VLOOKUP(data[[#This Row],[Course ID]],courses!A:E,2,FALSE)</f>
        <v>0.0</v>
      </c>
      <c r="D607" t="n">
        <f>VLOOKUP(data[[#This Row],[Course ID]],courses!A:E,3,FALSE)</f>
        <v>0.0</v>
      </c>
      <c r="E607" t="n">
        <f>VLOOKUP(data[[#This Row],[Course ID]],courses!A:E,4,FALSE)</f>
        <v>0.0</v>
      </c>
      <c r="F607" t="n">
        <f>VLOOKUP(data[[#This Row],[Course ID]],courses!A:E,5,FALSE)</f>
        <v>0.0</v>
      </c>
      <c r="G607" t="inlineStr">
        <is>
          <t>4165715</t>
        </is>
      </c>
      <c r="H607" t="inlineStr">
        <is>
          <t>EngageAlternativeFormat</t>
        </is>
      </c>
      <c r="I607" t="n">
        <v>1.0</v>
      </c>
      <c r="J607" t="n">
        <v>0.0</v>
      </c>
      <c r="K607" t="n">
        <v>0.0</v>
      </c>
      <c r="L607" t="n">
        <v>0.0</v>
      </c>
      <c r="M607" t="n">
        <v>1.60995889E9</v>
      </c>
      <c r="N607" t="inlineStr">
        <is>
          <t>6859</t>
        </is>
      </c>
      <c r="O607" t="inlineStr">
        <is>
          <t>pdf</t>
        </is>
      </c>
      <c r="P607" t="inlineStr">
        <is>
          <t/>
        </is>
      </c>
      <c r="Q607" t="inlineStr">
        <is>
          <t/>
        </is>
      </c>
      <c r="R607" t="inlineStr">
        <is>
          <t/>
        </is>
      </c>
      <c r="S607" t="inlineStr">
        <is>
          <t/>
        </is>
      </c>
      <c r="T607" t="n">
        <v>44200.0</v>
      </c>
      <c r="U607" t="n">
        <v>1.0</v>
      </c>
      <c r="V607" t="n">
        <v>0.0</v>
      </c>
    </row>
    <row r="608">
      <c r="A608" t="n">
        <v>-1.783175754E9</v>
      </c>
      <c r="B608" t="inlineStr">
        <is>
          <t>31513</t>
        </is>
      </c>
      <c r="C608" t="n">
        <f>VLOOKUP(data[[#This Row],[Course ID]],courses!A:E,2,FALSE)</f>
        <v>0.0</v>
      </c>
      <c r="D608" t="n">
        <f>VLOOKUP(data[[#This Row],[Course ID]],courses!A:E,3,FALSE)</f>
        <v>0.0</v>
      </c>
      <c r="E608" t="n">
        <f>VLOOKUP(data[[#This Row],[Course ID]],courses!A:E,4,FALSE)</f>
        <v>0.0</v>
      </c>
      <c r="F608" t="n">
        <f>VLOOKUP(data[[#This Row],[Course ID]],courses!A:E,5,FALSE)</f>
        <v>0.0</v>
      </c>
      <c r="G608" t="inlineStr">
        <is>
          <t>4243150</t>
        </is>
      </c>
      <c r="H608" t="inlineStr">
        <is>
          <t>EngageAlternativeFormat</t>
        </is>
      </c>
      <c r="I608" t="n">
        <v>1.0</v>
      </c>
      <c r="J608" t="n">
        <v>0.0</v>
      </c>
      <c r="K608" t="n">
        <v>0.0</v>
      </c>
      <c r="L608" t="n">
        <v>0.0</v>
      </c>
      <c r="M608" t="n">
        <v>1.609960664E9</v>
      </c>
      <c r="N608" t="inlineStr">
        <is>
          <t>6859</t>
        </is>
      </c>
      <c r="O608" t="inlineStr">
        <is>
          <t>pdf</t>
        </is>
      </c>
      <c r="P608" t="inlineStr">
        <is>
          <t/>
        </is>
      </c>
      <c r="Q608" t="inlineStr">
        <is>
          <t/>
        </is>
      </c>
      <c r="R608" t="inlineStr">
        <is>
          <t/>
        </is>
      </c>
      <c r="S608" t="inlineStr">
        <is>
          <t/>
        </is>
      </c>
      <c r="T608" t="n">
        <v>44200.0</v>
      </c>
      <c r="U608" t="n">
        <v>1.0</v>
      </c>
      <c r="V608" t="n">
        <v>0.0</v>
      </c>
    </row>
    <row r="609">
      <c r="A609" t="n">
        <v>1.883352231E9</v>
      </c>
      <c r="B609" t="inlineStr">
        <is>
          <t>17270</t>
        </is>
      </c>
      <c r="C609" t="n">
        <f>VLOOKUP(data[[#This Row],[Course ID]],courses!A:E,2,FALSE)</f>
        <v>0.0</v>
      </c>
      <c r="D609" t="n">
        <f>VLOOKUP(data[[#This Row],[Course ID]],courses!A:E,3,FALSE)</f>
        <v>0.0</v>
      </c>
      <c r="E609" t="n">
        <f>VLOOKUP(data[[#This Row],[Course ID]],courses!A:E,4,FALSE)</f>
        <v>0.0</v>
      </c>
      <c r="F609" t="n">
        <f>VLOOKUP(data[[#This Row],[Course ID]],courses!A:E,5,FALSE)</f>
        <v>0.0</v>
      </c>
      <c r="G609" t="inlineStr">
        <is>
          <t>4198067</t>
        </is>
      </c>
      <c r="H609" t="inlineStr">
        <is>
          <t>EngageAlternativeFormat</t>
        </is>
      </c>
      <c r="I609" t="n">
        <v>1.0</v>
      </c>
      <c r="J609" t="n">
        <v>0.0</v>
      </c>
      <c r="K609" t="n">
        <v>0.0</v>
      </c>
      <c r="L609" t="n">
        <v>0.0</v>
      </c>
      <c r="M609" t="n">
        <v>1.609960821E9</v>
      </c>
      <c r="N609" t="inlineStr">
        <is>
          <t>6859</t>
        </is>
      </c>
      <c r="O609" t="inlineStr">
        <is>
          <t>pdf</t>
        </is>
      </c>
      <c r="P609" t="inlineStr">
        <is>
          <t/>
        </is>
      </c>
      <c r="Q609" t="inlineStr">
        <is>
          <t/>
        </is>
      </c>
      <c r="R609" t="inlineStr">
        <is>
          <t/>
        </is>
      </c>
      <c r="S609" t="inlineStr">
        <is>
          <t/>
        </is>
      </c>
      <c r="T609" t="n">
        <v>44200.0</v>
      </c>
      <c r="U609" t="n">
        <v>1.0</v>
      </c>
      <c r="V609" t="n">
        <v>0.0</v>
      </c>
    </row>
    <row r="610">
      <c r="A610" t="n">
        <v>1.762966785E9</v>
      </c>
      <c r="B610" t="inlineStr">
        <is>
          <t>17270</t>
        </is>
      </c>
      <c r="C610" t="n">
        <f>VLOOKUP(data[[#This Row],[Course ID]],courses!A:E,2,FALSE)</f>
        <v>0.0</v>
      </c>
      <c r="D610" t="n">
        <f>VLOOKUP(data[[#This Row],[Course ID]],courses!A:E,3,FALSE)</f>
        <v>0.0</v>
      </c>
      <c r="E610" t="n">
        <f>VLOOKUP(data[[#This Row],[Course ID]],courses!A:E,4,FALSE)</f>
        <v>0.0</v>
      </c>
      <c r="F610" t="n">
        <f>VLOOKUP(data[[#This Row],[Course ID]],courses!A:E,5,FALSE)</f>
        <v>0.0</v>
      </c>
      <c r="G610" t="inlineStr">
        <is>
          <t>4198067</t>
        </is>
      </c>
      <c r="H610" t="inlineStr">
        <is>
          <t>BeginDownloadAlternativeFormats</t>
        </is>
      </c>
      <c r="I610" t="n">
        <v>0.0</v>
      </c>
      <c r="J610" t="n">
        <v>1.0</v>
      </c>
      <c r="K610" t="n">
        <v>0.0</v>
      </c>
      <c r="L610" t="n">
        <v>0.0</v>
      </c>
      <c r="M610" t="n">
        <v>1.609960838E9</v>
      </c>
      <c r="N610" t="inlineStr">
        <is>
          <t>6859</t>
        </is>
      </c>
      <c r="O610" t="inlineStr">
        <is>
          <t>pdf</t>
        </is>
      </c>
      <c r="P610" t="inlineStr">
        <is>
          <t>Html</t>
        </is>
      </c>
      <c r="Q610" t="inlineStr">
        <is>
          <t/>
        </is>
      </c>
      <c r="R610" t="inlineStr">
        <is>
          <t/>
        </is>
      </c>
      <c r="S610" t="inlineStr">
        <is>
          <t/>
        </is>
      </c>
      <c r="T610" t="n">
        <v>44200.0</v>
      </c>
      <c r="U610" t="n">
        <v>1.0</v>
      </c>
      <c r="V610" t="n">
        <v>0.0</v>
      </c>
    </row>
    <row r="611">
      <c r="A611" t="n">
        <v>1.762966785E9</v>
      </c>
      <c r="B611" t="inlineStr">
        <is>
          <t>17270</t>
        </is>
      </c>
      <c r="C611" t="n">
        <f>VLOOKUP(data[[#This Row],[Course ID]],courses!A:E,2,FALSE)</f>
        <v>0.0</v>
      </c>
      <c r="D611" t="n">
        <f>VLOOKUP(data[[#This Row],[Course ID]],courses!A:E,3,FALSE)</f>
        <v>0.0</v>
      </c>
      <c r="E611" t="n">
        <f>VLOOKUP(data[[#This Row],[Course ID]],courses!A:E,4,FALSE)</f>
        <v>0.0</v>
      </c>
      <c r="F611" t="n">
        <f>VLOOKUP(data[[#This Row],[Course ID]],courses!A:E,5,FALSE)</f>
        <v>0.0</v>
      </c>
      <c r="G611" t="inlineStr">
        <is>
          <t>4198067</t>
        </is>
      </c>
      <c r="H611" t="inlineStr">
        <is>
          <t>BeginDownloadAlternativeFormats</t>
        </is>
      </c>
      <c r="I611" t="n">
        <v>0.0</v>
      </c>
      <c r="J611" t="n">
        <v>1.0</v>
      </c>
      <c r="K611" t="n">
        <v>0.0</v>
      </c>
      <c r="L611" t="n">
        <v>0.0</v>
      </c>
      <c r="M611" t="n">
        <v>1.609960838E9</v>
      </c>
      <c r="N611" t="inlineStr">
        <is>
          <t>6859</t>
        </is>
      </c>
      <c r="O611" t="inlineStr">
        <is>
          <t>pdf</t>
        </is>
      </c>
      <c r="P611" t="inlineStr">
        <is>
          <t>Html</t>
        </is>
      </c>
      <c r="Q611" t="inlineStr">
        <is>
          <t/>
        </is>
      </c>
      <c r="R611" t="inlineStr">
        <is>
          <t/>
        </is>
      </c>
      <c r="S611" t="inlineStr">
        <is>
          <t/>
        </is>
      </c>
      <c r="T611" t="n">
        <v>44200.0</v>
      </c>
      <c r="U611" t="n">
        <v>1.0</v>
      </c>
      <c r="V611" t="n">
        <v>0.0</v>
      </c>
    </row>
    <row r="612">
      <c r="A612" t="n">
        <v>6.01000578E8</v>
      </c>
      <c r="B612" t="inlineStr">
        <is>
          <t>74</t>
        </is>
      </c>
      <c r="C612" t="n">
        <f>VLOOKUP(data[[#This Row],[Course ID]],courses!A:E,2,FALSE)</f>
        <v>0.0</v>
      </c>
      <c r="D612" t="n">
        <f>VLOOKUP(data[[#This Row],[Course ID]],courses!A:E,3,FALSE)</f>
        <v>0.0</v>
      </c>
      <c r="E612" t="n">
        <f>VLOOKUP(data[[#This Row],[Course ID]],courses!A:E,4,FALSE)</f>
        <v>0.0</v>
      </c>
      <c r="F612" t="n">
        <f>VLOOKUP(data[[#This Row],[Course ID]],courses!A:E,5,FALSE)</f>
        <v>0.0</v>
      </c>
      <c r="G612" t="inlineStr">
        <is>
          <t>4165715</t>
        </is>
      </c>
      <c r="H612" t="inlineStr">
        <is>
          <t>EngageAlternativeFormat</t>
        </is>
      </c>
      <c r="I612" t="n">
        <v>1.0</v>
      </c>
      <c r="J612" t="n">
        <v>0.0</v>
      </c>
      <c r="K612" t="n">
        <v>0.0</v>
      </c>
      <c r="L612" t="n">
        <v>0.0</v>
      </c>
      <c r="M612" t="n">
        <v>1.609975478E9</v>
      </c>
      <c r="N612" t="inlineStr">
        <is>
          <t>6859</t>
        </is>
      </c>
      <c r="O612" t="inlineStr">
        <is>
          <t>pdf</t>
        </is>
      </c>
      <c r="P612" t="inlineStr">
        <is>
          <t/>
        </is>
      </c>
      <c r="Q612" t="inlineStr">
        <is>
          <t/>
        </is>
      </c>
      <c r="R612" t="inlineStr">
        <is>
          <t/>
        </is>
      </c>
      <c r="S612" t="inlineStr">
        <is>
          <t/>
        </is>
      </c>
      <c r="T612" t="n">
        <v>44200.0</v>
      </c>
      <c r="U612" t="n">
        <v>1.0</v>
      </c>
      <c r="V612" t="n">
        <v>0.0</v>
      </c>
    </row>
    <row r="613">
      <c r="A613" t="n">
        <v>1.367085882E9</v>
      </c>
      <c r="B613" t="inlineStr">
        <is>
          <t>17270</t>
        </is>
      </c>
      <c r="C613" t="n">
        <f>VLOOKUP(data[[#This Row],[Course ID]],courses!A:E,2,FALSE)</f>
        <v>0.0</v>
      </c>
      <c r="D613" t="n">
        <f>VLOOKUP(data[[#This Row],[Course ID]],courses!A:E,3,FALSE)</f>
        <v>0.0</v>
      </c>
      <c r="E613" t="n">
        <f>VLOOKUP(data[[#This Row],[Course ID]],courses!A:E,4,FALSE)</f>
        <v>0.0</v>
      </c>
      <c r="F613" t="n">
        <f>VLOOKUP(data[[#This Row],[Course ID]],courses!A:E,5,FALSE)</f>
        <v>0.0</v>
      </c>
      <c r="G613" t="inlineStr">
        <is>
          <t>4269667</t>
        </is>
      </c>
      <c r="H613" t="inlineStr">
        <is>
          <t>EngageAlternativeFormat</t>
        </is>
      </c>
      <c r="I613" t="n">
        <v>1.0</v>
      </c>
      <c r="J613" t="n">
        <v>0.0</v>
      </c>
      <c r="K613" t="n">
        <v>0.0</v>
      </c>
      <c r="L613" t="n">
        <v>0.0</v>
      </c>
      <c r="M613" t="n">
        <v>1.609995108E9</v>
      </c>
      <c r="N613" t="inlineStr">
        <is>
          <t>6859</t>
        </is>
      </c>
      <c r="O613" t="inlineStr">
        <is>
          <t>pdf</t>
        </is>
      </c>
      <c r="P613" t="inlineStr">
        <is>
          <t/>
        </is>
      </c>
      <c r="Q613" t="inlineStr">
        <is>
          <t/>
        </is>
      </c>
      <c r="R613" t="inlineStr">
        <is>
          <t/>
        </is>
      </c>
      <c r="S613" t="inlineStr">
        <is>
          <t/>
        </is>
      </c>
      <c r="T613" t="n">
        <v>44200.0</v>
      </c>
      <c r="U613" t="n">
        <v>1.0</v>
      </c>
      <c r="V613" t="n">
        <v>0.0</v>
      </c>
    </row>
    <row r="614">
      <c r="A614" t="n">
        <v>-6.4552284E7</v>
      </c>
      <c r="B614" t="inlineStr">
        <is>
          <t>31513</t>
        </is>
      </c>
      <c r="C614" t="n">
        <f>VLOOKUP(data[[#This Row],[Course ID]],courses!A:E,2,FALSE)</f>
        <v>0.0</v>
      </c>
      <c r="D614" t="n">
        <f>VLOOKUP(data[[#This Row],[Course ID]],courses!A:E,3,FALSE)</f>
        <v>0.0</v>
      </c>
      <c r="E614" t="n">
        <f>VLOOKUP(data[[#This Row],[Course ID]],courses!A:E,4,FALSE)</f>
        <v>0.0</v>
      </c>
      <c r="F614" t="n">
        <f>VLOOKUP(data[[#This Row],[Course ID]],courses!A:E,5,FALSE)</f>
        <v>0.0</v>
      </c>
      <c r="G614" t="inlineStr">
        <is>
          <t>4243150</t>
        </is>
      </c>
      <c r="H614" t="inlineStr">
        <is>
          <t>EngageAlternativeFormat</t>
        </is>
      </c>
      <c r="I614" t="n">
        <v>1.0</v>
      </c>
      <c r="J614" t="n">
        <v>0.0</v>
      </c>
      <c r="K614" t="n">
        <v>0.0</v>
      </c>
      <c r="L614" t="n">
        <v>0.0</v>
      </c>
      <c r="M614" t="n">
        <v>1.609995533E9</v>
      </c>
      <c r="N614" t="inlineStr">
        <is>
          <t>6859</t>
        </is>
      </c>
      <c r="O614" t="inlineStr">
        <is>
          <t>pdf</t>
        </is>
      </c>
      <c r="P614" t="inlineStr">
        <is>
          <t/>
        </is>
      </c>
      <c r="Q614" t="inlineStr">
        <is>
          <t/>
        </is>
      </c>
      <c r="R614" t="inlineStr">
        <is>
          <t/>
        </is>
      </c>
      <c r="S614" t="inlineStr">
        <is>
          <t/>
        </is>
      </c>
      <c r="T614" t="n">
        <v>44200.0</v>
      </c>
      <c r="U614" t="n">
        <v>1.0</v>
      </c>
      <c r="V614" t="n">
        <v>0.0</v>
      </c>
    </row>
    <row r="615">
      <c r="A615" t="n">
        <v>-2.080281526E9</v>
      </c>
      <c r="B615" t="inlineStr">
        <is>
          <t>74</t>
        </is>
      </c>
      <c r="C615" t="n">
        <f>VLOOKUP(data[[#This Row],[Course ID]],courses!A:E,2,FALSE)</f>
        <v>0.0</v>
      </c>
      <c r="D615" t="n">
        <f>VLOOKUP(data[[#This Row],[Course ID]],courses!A:E,3,FALSE)</f>
        <v>0.0</v>
      </c>
      <c r="E615" t="n">
        <f>VLOOKUP(data[[#This Row],[Course ID]],courses!A:E,4,FALSE)</f>
        <v>0.0</v>
      </c>
      <c r="F615" t="n">
        <f>VLOOKUP(data[[#This Row],[Course ID]],courses!A:E,5,FALSE)</f>
        <v>0.0</v>
      </c>
      <c r="G615" t="inlineStr">
        <is>
          <t>4165715</t>
        </is>
      </c>
      <c r="H615" t="inlineStr">
        <is>
          <t>EngageAlternativeFormat</t>
        </is>
      </c>
      <c r="I615" t="n">
        <v>1.0</v>
      </c>
      <c r="J615" t="n">
        <v>0.0</v>
      </c>
      <c r="K615" t="n">
        <v>0.0</v>
      </c>
      <c r="L615" t="n">
        <v>0.0</v>
      </c>
      <c r="M615" t="n">
        <v>1.609996026E9</v>
      </c>
      <c r="N615" t="inlineStr">
        <is>
          <t>6859</t>
        </is>
      </c>
      <c r="O615" t="inlineStr">
        <is>
          <t>pdf</t>
        </is>
      </c>
      <c r="P615" t="inlineStr">
        <is>
          <t/>
        </is>
      </c>
      <c r="Q615" t="inlineStr">
        <is>
          <t/>
        </is>
      </c>
      <c r="R615" t="inlineStr">
        <is>
          <t/>
        </is>
      </c>
      <c r="S615" t="inlineStr">
        <is>
          <t/>
        </is>
      </c>
      <c r="T615" t="n">
        <v>44200.0</v>
      </c>
      <c r="U615" t="n">
        <v>1.0</v>
      </c>
      <c r="V615" t="n">
        <v>0.0</v>
      </c>
    </row>
    <row r="616">
      <c r="A616" t="n">
        <v>-3.53893242E8</v>
      </c>
      <c r="B616" t="inlineStr">
        <is>
          <t>17270</t>
        </is>
      </c>
      <c r="C616" t="n">
        <f>VLOOKUP(data[[#This Row],[Course ID]],courses!A:E,2,FALSE)</f>
        <v>0.0</v>
      </c>
      <c r="D616" t="n">
        <f>VLOOKUP(data[[#This Row],[Course ID]],courses!A:E,3,FALSE)</f>
        <v>0.0</v>
      </c>
      <c r="E616" t="n">
        <f>VLOOKUP(data[[#This Row],[Course ID]],courses!A:E,4,FALSE)</f>
        <v>0.0</v>
      </c>
      <c r="F616" t="n">
        <f>VLOOKUP(data[[#This Row],[Course ID]],courses!A:E,5,FALSE)</f>
        <v>0.0</v>
      </c>
      <c r="G616" t="inlineStr">
        <is>
          <t>4269667</t>
        </is>
      </c>
      <c r="H616" t="inlineStr">
        <is>
          <t>EngageAlternativeFormat</t>
        </is>
      </c>
      <c r="I616" t="n">
        <v>1.0</v>
      </c>
      <c r="J616" t="n">
        <v>0.0</v>
      </c>
      <c r="K616" t="n">
        <v>0.0</v>
      </c>
      <c r="L616" t="n">
        <v>0.0</v>
      </c>
      <c r="M616" t="n">
        <v>1.609998775E9</v>
      </c>
      <c r="N616" t="inlineStr">
        <is>
          <t>6859</t>
        </is>
      </c>
      <c r="O616" t="inlineStr">
        <is>
          <t>pdf</t>
        </is>
      </c>
      <c r="P616" t="inlineStr">
        <is>
          <t/>
        </is>
      </c>
      <c r="Q616" t="inlineStr">
        <is>
          <t/>
        </is>
      </c>
      <c r="R616" t="inlineStr">
        <is>
          <t/>
        </is>
      </c>
      <c r="S616" t="inlineStr">
        <is>
          <t/>
        </is>
      </c>
      <c r="T616" t="n">
        <v>44200.0</v>
      </c>
      <c r="U616" t="n">
        <v>1.0</v>
      </c>
      <c r="V616" t="n">
        <v>0.0</v>
      </c>
    </row>
    <row r="617">
      <c r="A617" t="n">
        <v>1.104535664E9</v>
      </c>
      <c r="B617" t="inlineStr">
        <is>
          <t>17270</t>
        </is>
      </c>
      <c r="C617" t="n">
        <f>VLOOKUP(data[[#This Row],[Course ID]],courses!A:E,2,FALSE)</f>
        <v>0.0</v>
      </c>
      <c r="D617" t="n">
        <f>VLOOKUP(data[[#This Row],[Course ID]],courses!A:E,3,FALSE)</f>
        <v>0.0</v>
      </c>
      <c r="E617" t="n">
        <f>VLOOKUP(data[[#This Row],[Course ID]],courses!A:E,4,FALSE)</f>
        <v>0.0</v>
      </c>
      <c r="F617" t="n">
        <f>VLOOKUP(data[[#This Row],[Course ID]],courses!A:E,5,FALSE)</f>
        <v>0.0</v>
      </c>
      <c r="G617" t="inlineStr">
        <is>
          <t>4269667</t>
        </is>
      </c>
      <c r="H617" t="inlineStr">
        <is>
          <t>EngageAlternativeFormat</t>
        </is>
      </c>
      <c r="I617" t="n">
        <v>1.0</v>
      </c>
      <c r="J617" t="n">
        <v>0.0</v>
      </c>
      <c r="K617" t="n">
        <v>0.0</v>
      </c>
      <c r="L617" t="n">
        <v>0.0</v>
      </c>
      <c r="M617" t="n">
        <v>1.609999582E9</v>
      </c>
      <c r="N617" t="inlineStr">
        <is>
          <t>6859</t>
        </is>
      </c>
      <c r="O617" t="inlineStr">
        <is>
          <t>pdf</t>
        </is>
      </c>
      <c r="P617" t="inlineStr">
        <is>
          <t/>
        </is>
      </c>
      <c r="Q617" t="inlineStr">
        <is>
          <t/>
        </is>
      </c>
      <c r="R617" t="inlineStr">
        <is>
          <t/>
        </is>
      </c>
      <c r="S617" t="inlineStr">
        <is>
          <t/>
        </is>
      </c>
      <c r="T617" t="n">
        <v>44200.0</v>
      </c>
      <c r="U617" t="n">
        <v>1.0</v>
      </c>
      <c r="V617" t="n">
        <v>0.0</v>
      </c>
    </row>
    <row r="618">
      <c r="A618" t="n">
        <v>4.16674777E8</v>
      </c>
      <c r="B618" t="inlineStr">
        <is>
          <t>74</t>
        </is>
      </c>
      <c r="C618" t="n">
        <f>VLOOKUP(data[[#This Row],[Course ID]],courses!A:E,2,FALSE)</f>
        <v>0.0</v>
      </c>
      <c r="D618" t="n">
        <f>VLOOKUP(data[[#This Row],[Course ID]],courses!A:E,3,FALSE)</f>
        <v>0.0</v>
      </c>
      <c r="E618" t="n">
        <f>VLOOKUP(data[[#This Row],[Course ID]],courses!A:E,4,FALSE)</f>
        <v>0.0</v>
      </c>
      <c r="F618" t="n">
        <f>VLOOKUP(data[[#This Row],[Course ID]],courses!A:E,5,FALSE)</f>
        <v>0.0</v>
      </c>
      <c r="G618" t="inlineStr">
        <is>
          <t>4165715</t>
        </is>
      </c>
      <c r="H618" t="inlineStr">
        <is>
          <t>EngageAlternativeFormat</t>
        </is>
      </c>
      <c r="I618" t="n">
        <v>1.0</v>
      </c>
      <c r="J618" t="n">
        <v>0.0</v>
      </c>
      <c r="K618" t="n">
        <v>0.0</v>
      </c>
      <c r="L618" t="n">
        <v>0.0</v>
      </c>
      <c r="M618" t="n">
        <v>1.610000445E9</v>
      </c>
      <c r="N618" t="inlineStr">
        <is>
          <t>6859</t>
        </is>
      </c>
      <c r="O618" t="inlineStr">
        <is>
          <t>pdf</t>
        </is>
      </c>
      <c r="P618" t="inlineStr">
        <is>
          <t/>
        </is>
      </c>
      <c r="Q618" t="inlineStr">
        <is>
          <t/>
        </is>
      </c>
      <c r="R618" t="inlineStr">
        <is>
          <t/>
        </is>
      </c>
      <c r="S618" t="inlineStr">
        <is>
          <t/>
        </is>
      </c>
      <c r="T618" t="n">
        <v>44200.0</v>
      </c>
      <c r="U618" t="n">
        <v>1.0</v>
      </c>
      <c r="V618" t="n">
        <v>0.0</v>
      </c>
    </row>
    <row r="619">
      <c r="A619" t="n">
        <v>-5.02421697E8</v>
      </c>
      <c r="B619" t="inlineStr">
        <is>
          <t>60</t>
        </is>
      </c>
      <c r="C619" t="n">
        <f>VLOOKUP(data[[#This Row],[Course ID]],courses!A:E,2,FALSE)</f>
        <v>0.0</v>
      </c>
      <c r="D619" t="n">
        <f>VLOOKUP(data[[#This Row],[Course ID]],courses!A:E,3,FALSE)</f>
        <v>0.0</v>
      </c>
      <c r="E619" t="n">
        <f>VLOOKUP(data[[#This Row],[Course ID]],courses!A:E,4,FALSE)</f>
        <v>0.0</v>
      </c>
      <c r="F619" t="n">
        <f>VLOOKUP(data[[#This Row],[Course ID]],courses!A:E,5,FALSE)</f>
        <v>0.0</v>
      </c>
      <c r="G619" t="inlineStr">
        <is>
          <t>4154115</t>
        </is>
      </c>
      <c r="H619" t="inlineStr">
        <is>
          <t>EngageAlternativeFormat</t>
        </is>
      </c>
      <c r="I619" t="n">
        <v>1.0</v>
      </c>
      <c r="J619" t="n">
        <v>0.0</v>
      </c>
      <c r="K619" t="n">
        <v>0.0</v>
      </c>
      <c r="L619" t="n">
        <v>0.0</v>
      </c>
      <c r="M619" t="n">
        <v>1.610000833E9</v>
      </c>
      <c r="N619" t="inlineStr">
        <is>
          <t>6859</t>
        </is>
      </c>
      <c r="O619" t="inlineStr">
        <is>
          <t>pdf</t>
        </is>
      </c>
      <c r="P619" t="inlineStr">
        <is>
          <t/>
        </is>
      </c>
      <c r="Q619" t="inlineStr">
        <is>
          <t/>
        </is>
      </c>
      <c r="R619" t="inlineStr">
        <is>
          <t/>
        </is>
      </c>
      <c r="S619" t="inlineStr">
        <is>
          <t/>
        </is>
      </c>
      <c r="T619" t="n">
        <v>44200.0</v>
      </c>
      <c r="U619" t="n">
        <v>1.0</v>
      </c>
      <c r="V619" t="n">
        <v>0.0</v>
      </c>
    </row>
    <row r="620">
      <c r="A620" t="n">
        <v>-1.669282616E9</v>
      </c>
      <c r="B620" t="inlineStr">
        <is>
          <t>60</t>
        </is>
      </c>
      <c r="C620" t="n">
        <f>VLOOKUP(data[[#This Row],[Course ID]],courses!A:E,2,FALSE)</f>
        <v>0.0</v>
      </c>
      <c r="D620" t="n">
        <f>VLOOKUP(data[[#This Row],[Course ID]],courses!A:E,3,FALSE)</f>
        <v>0.0</v>
      </c>
      <c r="E620" t="n">
        <f>VLOOKUP(data[[#This Row],[Course ID]],courses!A:E,4,FALSE)</f>
        <v>0.0</v>
      </c>
      <c r="F620" t="n">
        <f>VLOOKUP(data[[#This Row],[Course ID]],courses!A:E,5,FALSE)</f>
        <v>0.0</v>
      </c>
      <c r="G620" t="inlineStr">
        <is>
          <t>4154115</t>
        </is>
      </c>
      <c r="H620" t="inlineStr">
        <is>
          <t>BeginDownloadAlternativeFormats</t>
        </is>
      </c>
      <c r="I620" t="n">
        <v>0.0</v>
      </c>
      <c r="J620" t="n">
        <v>1.0</v>
      </c>
      <c r="K620" t="n">
        <v>0.0</v>
      </c>
      <c r="L620" t="n">
        <v>0.0</v>
      </c>
      <c r="M620" t="n">
        <v>1.610000844E9</v>
      </c>
      <c r="N620" t="inlineStr">
        <is>
          <t>6859</t>
        </is>
      </c>
      <c r="O620" t="inlineStr">
        <is>
          <t>pdf</t>
        </is>
      </c>
      <c r="P620" t="inlineStr">
        <is>
          <t>Html</t>
        </is>
      </c>
      <c r="Q620" t="inlineStr">
        <is>
          <t/>
        </is>
      </c>
      <c r="R620" t="inlineStr">
        <is>
          <t/>
        </is>
      </c>
      <c r="S620" t="inlineStr">
        <is>
          <t/>
        </is>
      </c>
      <c r="T620" t="n">
        <v>44200.0</v>
      </c>
      <c r="U620" t="n">
        <v>1.0</v>
      </c>
      <c r="V620" t="n">
        <v>0.0</v>
      </c>
    </row>
    <row r="621">
      <c r="A621" t="n">
        <v>-1.318432529E9</v>
      </c>
      <c r="B621" t="inlineStr">
        <is>
          <t>45</t>
        </is>
      </c>
      <c r="C621" t="n">
        <f>VLOOKUP(data[[#This Row],[Course ID]],courses!A:E,2,FALSE)</f>
        <v>0.0</v>
      </c>
      <c r="D621" t="n">
        <f>VLOOKUP(data[[#This Row],[Course ID]],courses!A:E,3,FALSE)</f>
        <v>0.0</v>
      </c>
      <c r="E621" t="n">
        <f>VLOOKUP(data[[#This Row],[Course ID]],courses!A:E,4,FALSE)</f>
        <v>0.0</v>
      </c>
      <c r="F621" t="n">
        <f>VLOOKUP(data[[#This Row],[Course ID]],courses!A:E,5,FALSE)</f>
        <v>0.0</v>
      </c>
      <c r="G621" t="inlineStr">
        <is>
          <t>1996149</t>
        </is>
      </c>
      <c r="H621" t="inlineStr">
        <is>
          <t>EngageAlternativeFormat</t>
        </is>
      </c>
      <c r="I621" t="n">
        <v>1.0</v>
      </c>
      <c r="J621" t="n">
        <v>0.0</v>
      </c>
      <c r="K621" t="n">
        <v>0.0</v>
      </c>
      <c r="L621" t="n">
        <v>0.0</v>
      </c>
      <c r="M621" t="n">
        <v>1.610000851E9</v>
      </c>
      <c r="N621" t="inlineStr">
        <is>
          <t>6859</t>
        </is>
      </c>
      <c r="O621" t="inlineStr">
        <is>
          <t>document</t>
        </is>
      </c>
      <c r="P621" t="inlineStr">
        <is>
          <t/>
        </is>
      </c>
      <c r="Q621" t="inlineStr">
        <is>
          <t/>
        </is>
      </c>
      <c r="R621" t="inlineStr">
        <is>
          <t/>
        </is>
      </c>
      <c r="S621" t="inlineStr">
        <is>
          <t/>
        </is>
      </c>
      <c r="T621" t="n">
        <v>44200.0</v>
      </c>
      <c r="U621" t="n">
        <v>1.0</v>
      </c>
      <c r="V621" t="n">
        <v>0.0</v>
      </c>
    </row>
    <row r="622">
      <c r="A622" t="n">
        <v>-1.215124164E9</v>
      </c>
      <c r="B622" t="inlineStr">
        <is>
          <t>74</t>
        </is>
      </c>
      <c r="C622" t="n">
        <f>VLOOKUP(data[[#This Row],[Course ID]],courses!A:E,2,FALSE)</f>
        <v>0.0</v>
      </c>
      <c r="D622" t="n">
        <f>VLOOKUP(data[[#This Row],[Course ID]],courses!A:E,3,FALSE)</f>
        <v>0.0</v>
      </c>
      <c r="E622" t="n">
        <f>VLOOKUP(data[[#This Row],[Course ID]],courses!A:E,4,FALSE)</f>
        <v>0.0</v>
      </c>
      <c r="F622" t="n">
        <f>VLOOKUP(data[[#This Row],[Course ID]],courses!A:E,5,FALSE)</f>
        <v>0.0</v>
      </c>
      <c r="G622" t="inlineStr">
        <is>
          <t>4165715</t>
        </is>
      </c>
      <c r="H622" t="inlineStr">
        <is>
          <t>EngageAlternativeFormat</t>
        </is>
      </c>
      <c r="I622" t="n">
        <v>1.0</v>
      </c>
      <c r="J622" t="n">
        <v>0.0</v>
      </c>
      <c r="K622" t="n">
        <v>0.0</v>
      </c>
      <c r="L622" t="n">
        <v>0.0</v>
      </c>
      <c r="M622" t="n">
        <v>1.610008351E9</v>
      </c>
      <c r="N622" t="inlineStr">
        <is>
          <t>6859</t>
        </is>
      </c>
      <c r="O622" t="inlineStr">
        <is>
          <t>pdf</t>
        </is>
      </c>
      <c r="P622" t="inlineStr">
        <is>
          <t/>
        </is>
      </c>
      <c r="Q622" t="inlineStr">
        <is>
          <t/>
        </is>
      </c>
      <c r="R622" t="inlineStr">
        <is>
          <t/>
        </is>
      </c>
      <c r="S622" t="inlineStr">
        <is>
          <t/>
        </is>
      </c>
      <c r="T622" t="n">
        <v>44200.0</v>
      </c>
      <c r="U622" t="n">
        <v>1.0</v>
      </c>
      <c r="V622" t="n">
        <v>0.0</v>
      </c>
    </row>
    <row r="623">
      <c r="A623" t="n">
        <v>-2.071099129E9</v>
      </c>
      <c r="B623" t="inlineStr">
        <is>
          <t>103</t>
        </is>
      </c>
      <c r="C623" t="n">
        <f>VLOOKUP(data[[#This Row],[Course ID]],courses!A:E,2,FALSE)</f>
        <v>0.0</v>
      </c>
      <c r="D623" t="n">
        <f>VLOOKUP(data[[#This Row],[Course ID]],courses!A:E,3,FALSE)</f>
        <v>0.0</v>
      </c>
      <c r="E623" t="n">
        <f>VLOOKUP(data[[#This Row],[Course ID]],courses!A:E,4,FALSE)</f>
        <v>0.0</v>
      </c>
      <c r="F623" t="n">
        <f>VLOOKUP(data[[#This Row],[Course ID]],courses!A:E,5,FALSE)</f>
        <v>0.0</v>
      </c>
      <c r="G623" t="inlineStr">
        <is>
          <t>1468460</t>
        </is>
      </c>
      <c r="H623" t="inlineStr">
        <is>
          <t>EngageAlternativeFormat</t>
        </is>
      </c>
      <c r="I623" t="n">
        <v>1.0</v>
      </c>
      <c r="J623" t="n">
        <v>0.0</v>
      </c>
      <c r="K623" t="n">
        <v>0.0</v>
      </c>
      <c r="L623" t="n">
        <v>0.0</v>
      </c>
      <c r="M623" t="n">
        <v>1.610011296E9</v>
      </c>
      <c r="N623" t="inlineStr">
        <is>
          <t>6859</t>
        </is>
      </c>
      <c r="O623" t="inlineStr">
        <is>
          <t>pdf</t>
        </is>
      </c>
      <c r="P623" t="inlineStr">
        <is>
          <t/>
        </is>
      </c>
      <c r="Q623" t="inlineStr">
        <is>
          <t/>
        </is>
      </c>
      <c r="R623" t="inlineStr">
        <is>
          <t/>
        </is>
      </c>
      <c r="S623" t="inlineStr">
        <is>
          <t/>
        </is>
      </c>
      <c r="T623" t="n">
        <v>44200.0</v>
      </c>
      <c r="U623" t="n">
        <v>1.0</v>
      </c>
      <c r="V623" t="n">
        <v>0.0</v>
      </c>
    </row>
    <row r="624">
      <c r="A624" t="n">
        <v>4.00959905E8</v>
      </c>
      <c r="B624" t="inlineStr">
        <is>
          <t>31513</t>
        </is>
      </c>
      <c r="C624" t="n">
        <f>VLOOKUP(data[[#This Row],[Course ID]],courses!A:E,2,FALSE)</f>
        <v>0.0</v>
      </c>
      <c r="D624" t="n">
        <f>VLOOKUP(data[[#This Row],[Course ID]],courses!A:E,3,FALSE)</f>
        <v>0.0</v>
      </c>
      <c r="E624" t="n">
        <f>VLOOKUP(data[[#This Row],[Course ID]],courses!A:E,4,FALSE)</f>
        <v>0.0</v>
      </c>
      <c r="F624" t="n">
        <f>VLOOKUP(data[[#This Row],[Course ID]],courses!A:E,5,FALSE)</f>
        <v>0.0</v>
      </c>
      <c r="G624" t="inlineStr">
        <is>
          <t>4243150</t>
        </is>
      </c>
      <c r="H624" t="inlineStr">
        <is>
          <t>EngageAlternativeFormat</t>
        </is>
      </c>
      <c r="I624" t="n">
        <v>1.0</v>
      </c>
      <c r="J624" t="n">
        <v>0.0</v>
      </c>
      <c r="K624" t="n">
        <v>0.0</v>
      </c>
      <c r="L624" t="n">
        <v>0.0</v>
      </c>
      <c r="M624" t="n">
        <v>1.61001369E9</v>
      </c>
      <c r="N624" t="inlineStr">
        <is>
          <t>6859</t>
        </is>
      </c>
      <c r="O624" t="inlineStr">
        <is>
          <t>pdf</t>
        </is>
      </c>
      <c r="P624" t="inlineStr">
        <is>
          <t/>
        </is>
      </c>
      <c r="Q624" t="inlineStr">
        <is>
          <t/>
        </is>
      </c>
      <c r="R624" t="inlineStr">
        <is>
          <t/>
        </is>
      </c>
      <c r="S624" t="inlineStr">
        <is>
          <t/>
        </is>
      </c>
      <c r="T624" t="n">
        <v>44200.0</v>
      </c>
      <c r="U624" t="n">
        <v>1.0</v>
      </c>
      <c r="V624" t="n">
        <v>0.0</v>
      </c>
    </row>
    <row r="625">
      <c r="A625" t="n">
        <v>1.676389252E9</v>
      </c>
      <c r="B625" t="inlineStr">
        <is>
          <t>31513</t>
        </is>
      </c>
      <c r="C625" t="n">
        <f>VLOOKUP(data[[#This Row],[Course ID]],courses!A:E,2,FALSE)</f>
        <v>0.0</v>
      </c>
      <c r="D625" t="n">
        <f>VLOOKUP(data[[#This Row],[Course ID]],courses!A:E,3,FALSE)</f>
        <v>0.0</v>
      </c>
      <c r="E625" t="n">
        <f>VLOOKUP(data[[#This Row],[Course ID]],courses!A:E,4,FALSE)</f>
        <v>0.0</v>
      </c>
      <c r="F625" t="n">
        <f>VLOOKUP(data[[#This Row],[Course ID]],courses!A:E,5,FALSE)</f>
        <v>0.0</v>
      </c>
      <c r="G625" t="inlineStr">
        <is>
          <t>4243150</t>
        </is>
      </c>
      <c r="H625" t="inlineStr">
        <is>
          <t>EngageAlternativeFormat</t>
        </is>
      </c>
      <c r="I625" t="n">
        <v>1.0</v>
      </c>
      <c r="J625" t="n">
        <v>0.0</v>
      </c>
      <c r="K625" t="n">
        <v>0.0</v>
      </c>
      <c r="L625" t="n">
        <v>0.0</v>
      </c>
      <c r="M625" t="n">
        <v>1.610013699E9</v>
      </c>
      <c r="N625" t="inlineStr">
        <is>
          <t>6859</t>
        </is>
      </c>
      <c r="O625" t="inlineStr">
        <is>
          <t>pdf</t>
        </is>
      </c>
      <c r="P625" t="inlineStr">
        <is>
          <t/>
        </is>
      </c>
      <c r="Q625" t="inlineStr">
        <is>
          <t/>
        </is>
      </c>
      <c r="R625" t="inlineStr">
        <is>
          <t/>
        </is>
      </c>
      <c r="S625" t="inlineStr">
        <is>
          <t/>
        </is>
      </c>
      <c r="T625" t="n">
        <v>44200.0</v>
      </c>
      <c r="U625" t="n">
        <v>1.0</v>
      </c>
      <c r="V625" t="n">
        <v>0.0</v>
      </c>
    </row>
    <row r="626">
      <c r="A626" t="n">
        <v>-1.085086194E9</v>
      </c>
      <c r="B626" t="inlineStr">
        <is>
          <t>32</t>
        </is>
      </c>
      <c r="C626" t="n">
        <f>VLOOKUP(data[[#This Row],[Course ID]],courses!A:E,2,FALSE)</f>
        <v>0.0</v>
      </c>
      <c r="D626" t="n">
        <f>VLOOKUP(data[[#This Row],[Course ID]],courses!A:E,3,FALSE)</f>
        <v>0.0</v>
      </c>
      <c r="E626" t="n">
        <f>VLOOKUP(data[[#This Row],[Course ID]],courses!A:E,4,FALSE)</f>
        <v>0.0</v>
      </c>
      <c r="F626" t="n">
        <f>VLOOKUP(data[[#This Row],[Course ID]],courses!A:E,5,FALSE)</f>
        <v>0.0</v>
      </c>
      <c r="G626" t="inlineStr">
        <is>
          <t>4266154</t>
        </is>
      </c>
      <c r="H626" t="inlineStr">
        <is>
          <t>EngageAlternativeFormat</t>
        </is>
      </c>
      <c r="I626" t="n">
        <v>1.0</v>
      </c>
      <c r="J626" t="n">
        <v>0.0</v>
      </c>
      <c r="K626" t="n">
        <v>0.0</v>
      </c>
      <c r="L626" t="n">
        <v>0.0</v>
      </c>
      <c r="M626" t="n">
        <v>1.610014301E9</v>
      </c>
      <c r="N626" t="inlineStr">
        <is>
          <t>6859</t>
        </is>
      </c>
      <c r="O626" t="inlineStr">
        <is>
          <t>pdf</t>
        </is>
      </c>
      <c r="P626" t="inlineStr">
        <is>
          <t/>
        </is>
      </c>
      <c r="Q626" t="inlineStr">
        <is>
          <t/>
        </is>
      </c>
      <c r="R626" t="inlineStr">
        <is>
          <t/>
        </is>
      </c>
      <c r="S626" t="inlineStr">
        <is>
          <t/>
        </is>
      </c>
      <c r="T626" t="n">
        <v>44200.0</v>
      </c>
      <c r="U626" t="n">
        <v>1.0</v>
      </c>
      <c r="V626" t="n">
        <v>0.0</v>
      </c>
    </row>
    <row r="627">
      <c r="A627" t="n">
        <v>-1.900820183E9</v>
      </c>
      <c r="B627" t="inlineStr">
        <is>
          <t>17270</t>
        </is>
      </c>
      <c r="C627" t="n">
        <f>VLOOKUP(data[[#This Row],[Course ID]],courses!A:E,2,FALSE)</f>
        <v>0.0</v>
      </c>
      <c r="D627" t="n">
        <f>VLOOKUP(data[[#This Row],[Course ID]],courses!A:E,3,FALSE)</f>
        <v>0.0</v>
      </c>
      <c r="E627" t="n">
        <f>VLOOKUP(data[[#This Row],[Course ID]],courses!A:E,4,FALSE)</f>
        <v>0.0</v>
      </c>
      <c r="F627" t="n">
        <f>VLOOKUP(data[[#This Row],[Course ID]],courses!A:E,5,FALSE)</f>
        <v>0.0</v>
      </c>
      <c r="G627" t="inlineStr">
        <is>
          <t>4269667</t>
        </is>
      </c>
      <c r="H627" t="inlineStr">
        <is>
          <t>EngageAlternativeFormat</t>
        </is>
      </c>
      <c r="I627" t="n">
        <v>1.0</v>
      </c>
      <c r="J627" t="n">
        <v>0.0</v>
      </c>
      <c r="K627" t="n">
        <v>0.0</v>
      </c>
      <c r="L627" t="n">
        <v>0.0</v>
      </c>
      <c r="M627" t="n">
        <v>1.61001702E9</v>
      </c>
      <c r="N627" t="inlineStr">
        <is>
          <t>6859</t>
        </is>
      </c>
      <c r="O627" t="inlineStr">
        <is>
          <t>pdf</t>
        </is>
      </c>
      <c r="P627" t="inlineStr">
        <is>
          <t/>
        </is>
      </c>
      <c r="Q627" t="inlineStr">
        <is>
          <t/>
        </is>
      </c>
      <c r="R627" t="inlineStr">
        <is>
          <t/>
        </is>
      </c>
      <c r="S627" t="inlineStr">
        <is>
          <t/>
        </is>
      </c>
      <c r="T627" t="n">
        <v>44200.0</v>
      </c>
      <c r="U627" t="n">
        <v>1.0</v>
      </c>
      <c r="V627" t="n">
        <v>0.0</v>
      </c>
    </row>
    <row r="628">
      <c r="A628" t="n">
        <v>5.33262488E8</v>
      </c>
      <c r="B628" t="inlineStr">
        <is>
          <t>74</t>
        </is>
      </c>
      <c r="C628" t="n">
        <f>VLOOKUP(data[[#This Row],[Course ID]],courses!A:E,2,FALSE)</f>
        <v>0.0</v>
      </c>
      <c r="D628" t="n">
        <f>VLOOKUP(data[[#This Row],[Course ID]],courses!A:E,3,FALSE)</f>
        <v>0.0</v>
      </c>
      <c r="E628" t="n">
        <f>VLOOKUP(data[[#This Row],[Course ID]],courses!A:E,4,FALSE)</f>
        <v>0.0</v>
      </c>
      <c r="F628" t="n">
        <f>VLOOKUP(data[[#This Row],[Course ID]],courses!A:E,5,FALSE)</f>
        <v>0.0</v>
      </c>
      <c r="G628" t="inlineStr">
        <is>
          <t>4165715</t>
        </is>
      </c>
      <c r="H628" t="inlineStr">
        <is>
          <t>EngageAlternativeFormat</t>
        </is>
      </c>
      <c r="I628" t="n">
        <v>1.0</v>
      </c>
      <c r="J628" t="n">
        <v>0.0</v>
      </c>
      <c r="K628" t="n">
        <v>0.0</v>
      </c>
      <c r="L628" t="n">
        <v>0.0</v>
      </c>
      <c r="M628" t="n">
        <v>1.610017022E9</v>
      </c>
      <c r="N628" t="inlineStr">
        <is>
          <t>6859</t>
        </is>
      </c>
      <c r="O628" t="inlineStr">
        <is>
          <t>pdf</t>
        </is>
      </c>
      <c r="P628" t="inlineStr">
        <is>
          <t/>
        </is>
      </c>
      <c r="Q628" t="inlineStr">
        <is>
          <t/>
        </is>
      </c>
      <c r="R628" t="inlineStr">
        <is>
          <t/>
        </is>
      </c>
      <c r="S628" t="inlineStr">
        <is>
          <t/>
        </is>
      </c>
      <c r="T628" t="n">
        <v>44200.0</v>
      </c>
      <c r="U628" t="n">
        <v>1.0</v>
      </c>
      <c r="V628" t="n">
        <v>0.0</v>
      </c>
    </row>
    <row r="629">
      <c r="A629" t="n">
        <v>-3.95149688E8</v>
      </c>
      <c r="B629" t="inlineStr">
        <is>
          <t>17270</t>
        </is>
      </c>
      <c r="C629" t="n">
        <f>VLOOKUP(data[[#This Row],[Course ID]],courses!A:E,2,FALSE)</f>
        <v>0.0</v>
      </c>
      <c r="D629" t="n">
        <f>VLOOKUP(data[[#This Row],[Course ID]],courses!A:E,3,FALSE)</f>
        <v>0.0</v>
      </c>
      <c r="E629" t="n">
        <f>VLOOKUP(data[[#This Row],[Course ID]],courses!A:E,4,FALSE)</f>
        <v>0.0</v>
      </c>
      <c r="F629" t="n">
        <f>VLOOKUP(data[[#This Row],[Course ID]],courses!A:E,5,FALSE)</f>
        <v>0.0</v>
      </c>
      <c r="G629" t="inlineStr">
        <is>
          <t>4269667</t>
        </is>
      </c>
      <c r="H629" t="inlineStr">
        <is>
          <t>EngageAlternativeFormat</t>
        </is>
      </c>
      <c r="I629" t="n">
        <v>1.0</v>
      </c>
      <c r="J629" t="n">
        <v>0.0</v>
      </c>
      <c r="K629" t="n">
        <v>0.0</v>
      </c>
      <c r="L629" t="n">
        <v>0.0</v>
      </c>
      <c r="M629" t="n">
        <v>1.610017061E9</v>
      </c>
      <c r="N629" t="inlineStr">
        <is>
          <t>6859</t>
        </is>
      </c>
      <c r="O629" t="inlineStr">
        <is>
          <t>pdf</t>
        </is>
      </c>
      <c r="P629" t="inlineStr">
        <is>
          <t/>
        </is>
      </c>
      <c r="Q629" t="inlineStr">
        <is>
          <t/>
        </is>
      </c>
      <c r="R629" t="inlineStr">
        <is>
          <t/>
        </is>
      </c>
      <c r="S629" t="inlineStr">
        <is>
          <t/>
        </is>
      </c>
      <c r="T629" t="n">
        <v>44200.0</v>
      </c>
      <c r="U629" t="n">
        <v>1.0</v>
      </c>
      <c r="V629" t="n">
        <v>0.0</v>
      </c>
    </row>
    <row r="630">
      <c r="A630" t="n">
        <v>-1.18127671E8</v>
      </c>
      <c r="B630" t="inlineStr">
        <is>
          <t>74</t>
        </is>
      </c>
      <c r="C630" t="n">
        <f>VLOOKUP(data[[#This Row],[Course ID]],courses!A:E,2,FALSE)</f>
        <v>0.0</v>
      </c>
      <c r="D630" t="n">
        <f>VLOOKUP(data[[#This Row],[Course ID]],courses!A:E,3,FALSE)</f>
        <v>0.0</v>
      </c>
      <c r="E630" t="n">
        <f>VLOOKUP(data[[#This Row],[Course ID]],courses!A:E,4,FALSE)</f>
        <v>0.0</v>
      </c>
      <c r="F630" t="n">
        <f>VLOOKUP(data[[#This Row],[Course ID]],courses!A:E,5,FALSE)</f>
        <v>0.0</v>
      </c>
      <c r="G630" t="inlineStr">
        <is>
          <t>4231482</t>
        </is>
      </c>
      <c r="H630" t="inlineStr">
        <is>
          <t>EngageAlternativeFormat</t>
        </is>
      </c>
      <c r="I630" t="n">
        <v>1.0</v>
      </c>
      <c r="J630" t="n">
        <v>0.0</v>
      </c>
      <c r="K630" t="n">
        <v>0.0</v>
      </c>
      <c r="L630" t="n">
        <v>0.0</v>
      </c>
      <c r="M630" t="n">
        <v>1.610017702E9</v>
      </c>
      <c r="N630" t="inlineStr">
        <is>
          <t>6859</t>
        </is>
      </c>
      <c r="O630" t="inlineStr">
        <is>
          <t>pdf</t>
        </is>
      </c>
      <c r="P630" t="inlineStr">
        <is>
          <t/>
        </is>
      </c>
      <c r="Q630" t="inlineStr">
        <is>
          <t/>
        </is>
      </c>
      <c r="R630" t="inlineStr">
        <is>
          <t/>
        </is>
      </c>
      <c r="S630" t="inlineStr">
        <is>
          <t/>
        </is>
      </c>
      <c r="T630" t="n">
        <v>44200.0</v>
      </c>
      <c r="U630" t="n">
        <v>1.0</v>
      </c>
      <c r="V630" t="n">
        <v>0.0</v>
      </c>
    </row>
    <row r="631">
      <c r="A631" t="n">
        <v>-8.3283769E8</v>
      </c>
      <c r="B631" t="inlineStr">
        <is>
          <t>74</t>
        </is>
      </c>
      <c r="C631" t="n">
        <f>VLOOKUP(data[[#This Row],[Course ID]],courses!A:E,2,FALSE)</f>
        <v>0.0</v>
      </c>
      <c r="D631" t="n">
        <f>VLOOKUP(data[[#This Row],[Course ID]],courses!A:E,3,FALSE)</f>
        <v>0.0</v>
      </c>
      <c r="E631" t="n">
        <f>VLOOKUP(data[[#This Row],[Course ID]],courses!A:E,4,FALSE)</f>
        <v>0.0</v>
      </c>
      <c r="F631" t="n">
        <f>VLOOKUP(data[[#This Row],[Course ID]],courses!A:E,5,FALSE)</f>
        <v>0.0</v>
      </c>
      <c r="G631" t="inlineStr">
        <is>
          <t>2177751</t>
        </is>
      </c>
      <c r="H631" t="inlineStr">
        <is>
          <t>EngageAlternativeFormat</t>
        </is>
      </c>
      <c r="I631" t="n">
        <v>1.0</v>
      </c>
      <c r="J631" t="n">
        <v>0.0</v>
      </c>
      <c r="K631" t="n">
        <v>0.0</v>
      </c>
      <c r="L631" t="n">
        <v>0.0</v>
      </c>
      <c r="M631" t="n">
        <v>1.610018635E9</v>
      </c>
      <c r="N631" t="inlineStr">
        <is>
          <t>6859</t>
        </is>
      </c>
      <c r="O631" t="inlineStr">
        <is>
          <t>pdf</t>
        </is>
      </c>
      <c r="P631" t="inlineStr">
        <is>
          <t/>
        </is>
      </c>
      <c r="Q631" t="inlineStr">
        <is>
          <t/>
        </is>
      </c>
      <c r="R631" t="inlineStr">
        <is>
          <t/>
        </is>
      </c>
      <c r="S631" t="inlineStr">
        <is>
          <t/>
        </is>
      </c>
      <c r="T631" t="n">
        <v>44200.0</v>
      </c>
      <c r="U631" t="n">
        <v>1.0</v>
      </c>
      <c r="V631" t="n">
        <v>0.0</v>
      </c>
    </row>
    <row r="632">
      <c r="A632" t="n">
        <v>1.947664452E9</v>
      </c>
      <c r="B632" t="inlineStr">
        <is>
          <t>74</t>
        </is>
      </c>
      <c r="C632" t="n">
        <f>VLOOKUP(data[[#This Row],[Course ID]],courses!A:E,2,FALSE)</f>
        <v>0.0</v>
      </c>
      <c r="D632" t="n">
        <f>VLOOKUP(data[[#This Row],[Course ID]],courses!A:E,3,FALSE)</f>
        <v>0.0</v>
      </c>
      <c r="E632" t="n">
        <f>VLOOKUP(data[[#This Row],[Course ID]],courses!A:E,4,FALSE)</f>
        <v>0.0</v>
      </c>
      <c r="F632" t="n">
        <f>VLOOKUP(data[[#This Row],[Course ID]],courses!A:E,5,FALSE)</f>
        <v>0.0</v>
      </c>
      <c r="G632" t="inlineStr">
        <is>
          <t>2177751</t>
        </is>
      </c>
      <c r="H632" t="inlineStr">
        <is>
          <t>BeginDownloadAlternativeFormats</t>
        </is>
      </c>
      <c r="I632" t="n">
        <v>0.0</v>
      </c>
      <c r="J632" t="n">
        <v>1.0</v>
      </c>
      <c r="K632" t="n">
        <v>0.0</v>
      </c>
      <c r="L632" t="n">
        <v>0.0</v>
      </c>
      <c r="M632" t="n">
        <v>1.61001866E9</v>
      </c>
      <c r="N632" t="inlineStr">
        <is>
          <t>6859</t>
        </is>
      </c>
      <c r="O632" t="inlineStr">
        <is>
          <t>pdf</t>
        </is>
      </c>
      <c r="P632" t="inlineStr">
        <is>
          <t>Html</t>
        </is>
      </c>
      <c r="Q632" t="inlineStr">
        <is>
          <t/>
        </is>
      </c>
      <c r="R632" t="inlineStr">
        <is>
          <t/>
        </is>
      </c>
      <c r="S632" t="inlineStr">
        <is>
          <t/>
        </is>
      </c>
      <c r="T632" t="n">
        <v>44200.0</v>
      </c>
      <c r="U632" t="n">
        <v>1.0</v>
      </c>
      <c r="V632" t="n">
        <v>0.0</v>
      </c>
    </row>
    <row r="633">
      <c r="A633" t="n">
        <v>2.01020519E9</v>
      </c>
      <c r="B633" t="inlineStr">
        <is>
          <t>17270</t>
        </is>
      </c>
      <c r="C633" t="n">
        <f>VLOOKUP(data[[#This Row],[Course ID]],courses!A:E,2,FALSE)</f>
        <v>0.0</v>
      </c>
      <c r="D633" t="n">
        <f>VLOOKUP(data[[#This Row],[Course ID]],courses!A:E,3,FALSE)</f>
        <v>0.0</v>
      </c>
      <c r="E633" t="n">
        <f>VLOOKUP(data[[#This Row],[Course ID]],courses!A:E,4,FALSE)</f>
        <v>0.0</v>
      </c>
      <c r="F633" t="n">
        <f>VLOOKUP(data[[#This Row],[Course ID]],courses!A:E,5,FALSE)</f>
        <v>0.0</v>
      </c>
      <c r="G633" t="inlineStr">
        <is>
          <t>4198067</t>
        </is>
      </c>
      <c r="H633" t="inlineStr">
        <is>
          <t>EngageAlternativeFormat</t>
        </is>
      </c>
      <c r="I633" t="n">
        <v>1.0</v>
      </c>
      <c r="J633" t="n">
        <v>0.0</v>
      </c>
      <c r="K633" t="n">
        <v>0.0</v>
      </c>
      <c r="L633" t="n">
        <v>0.0</v>
      </c>
      <c r="M633" t="n">
        <v>1.610019451E9</v>
      </c>
      <c r="N633" t="inlineStr">
        <is>
          <t>6859</t>
        </is>
      </c>
      <c r="O633" t="inlineStr">
        <is>
          <t>pdf</t>
        </is>
      </c>
      <c r="P633" t="inlineStr">
        <is>
          <t/>
        </is>
      </c>
      <c r="Q633" t="inlineStr">
        <is>
          <t/>
        </is>
      </c>
      <c r="R633" t="inlineStr">
        <is>
          <t/>
        </is>
      </c>
      <c r="S633" t="inlineStr">
        <is>
          <t/>
        </is>
      </c>
      <c r="T633" t="n">
        <v>44200.0</v>
      </c>
      <c r="U633" t="n">
        <v>1.0</v>
      </c>
      <c r="V633" t="n">
        <v>0.0</v>
      </c>
    </row>
    <row r="634">
      <c r="A634" t="n">
        <v>1.435267109E9</v>
      </c>
      <c r="B634" t="inlineStr">
        <is>
          <t>32</t>
        </is>
      </c>
      <c r="C634" t="n">
        <f>VLOOKUP(data[[#This Row],[Course ID]],courses!A:E,2,FALSE)</f>
        <v>0.0</v>
      </c>
      <c r="D634" t="n">
        <f>VLOOKUP(data[[#This Row],[Course ID]],courses!A:E,3,FALSE)</f>
        <v>0.0</v>
      </c>
      <c r="E634" t="n">
        <f>VLOOKUP(data[[#This Row],[Course ID]],courses!A:E,4,FALSE)</f>
        <v>0.0</v>
      </c>
      <c r="F634" t="n">
        <f>VLOOKUP(data[[#This Row],[Course ID]],courses!A:E,5,FALSE)</f>
        <v>0.0</v>
      </c>
      <c r="G634" t="inlineStr">
        <is>
          <t>4266174</t>
        </is>
      </c>
      <c r="H634" t="inlineStr">
        <is>
          <t>EngageAlternativeFormat</t>
        </is>
      </c>
      <c r="I634" t="n">
        <v>1.0</v>
      </c>
      <c r="J634" t="n">
        <v>0.0</v>
      </c>
      <c r="K634" t="n">
        <v>0.0</v>
      </c>
      <c r="L634" t="n">
        <v>0.0</v>
      </c>
      <c r="M634" t="n">
        <v>1.610020596E9</v>
      </c>
      <c r="N634" t="inlineStr">
        <is>
          <t>6859</t>
        </is>
      </c>
      <c r="O634" t="inlineStr">
        <is>
          <t>pdf</t>
        </is>
      </c>
      <c r="P634" t="inlineStr">
        <is>
          <t/>
        </is>
      </c>
      <c r="Q634" t="inlineStr">
        <is>
          <t/>
        </is>
      </c>
      <c r="R634" t="inlineStr">
        <is>
          <t/>
        </is>
      </c>
      <c r="S634" t="inlineStr">
        <is>
          <t/>
        </is>
      </c>
      <c r="T634" t="n">
        <v>44200.0</v>
      </c>
      <c r="U634" t="n">
        <v>1.0</v>
      </c>
      <c r="V634" t="n">
        <v>0.0</v>
      </c>
    </row>
    <row r="635">
      <c r="A635" t="n">
        <v>-1.771989201E9</v>
      </c>
      <c r="B635" t="inlineStr">
        <is>
          <t>17270</t>
        </is>
      </c>
      <c r="C635" t="n">
        <f>VLOOKUP(data[[#This Row],[Course ID]],courses!A:E,2,FALSE)</f>
        <v>0.0</v>
      </c>
      <c r="D635" t="n">
        <f>VLOOKUP(data[[#This Row],[Course ID]],courses!A:E,3,FALSE)</f>
        <v>0.0</v>
      </c>
      <c r="E635" t="n">
        <f>VLOOKUP(data[[#This Row],[Course ID]],courses!A:E,4,FALSE)</f>
        <v>0.0</v>
      </c>
      <c r="F635" t="n">
        <f>VLOOKUP(data[[#This Row],[Course ID]],courses!A:E,5,FALSE)</f>
        <v>0.0</v>
      </c>
      <c r="G635" t="inlineStr">
        <is>
          <t>4269667</t>
        </is>
      </c>
      <c r="H635" t="inlineStr">
        <is>
          <t>EngageAlternativeFormat</t>
        </is>
      </c>
      <c r="I635" t="n">
        <v>1.0</v>
      </c>
      <c r="J635" t="n">
        <v>0.0</v>
      </c>
      <c r="K635" t="n">
        <v>0.0</v>
      </c>
      <c r="L635" t="n">
        <v>0.0</v>
      </c>
      <c r="M635" t="n">
        <v>1.610020785E9</v>
      </c>
      <c r="N635" t="inlineStr">
        <is>
          <t>6859</t>
        </is>
      </c>
      <c r="O635" t="inlineStr">
        <is>
          <t>pdf</t>
        </is>
      </c>
      <c r="P635" t="inlineStr">
        <is>
          <t/>
        </is>
      </c>
      <c r="Q635" t="inlineStr">
        <is>
          <t/>
        </is>
      </c>
      <c r="R635" t="inlineStr">
        <is>
          <t/>
        </is>
      </c>
      <c r="S635" t="inlineStr">
        <is>
          <t/>
        </is>
      </c>
      <c r="T635" t="n">
        <v>44200.0</v>
      </c>
      <c r="U635" t="n">
        <v>1.0</v>
      </c>
      <c r="V635" t="n">
        <v>0.0</v>
      </c>
    </row>
    <row r="636">
      <c r="A636" t="n">
        <v>1.094489242E9</v>
      </c>
      <c r="B636" t="inlineStr">
        <is>
          <t>31513</t>
        </is>
      </c>
      <c r="C636" t="n">
        <f>VLOOKUP(data[[#This Row],[Course ID]],courses!A:E,2,FALSE)</f>
        <v>0.0</v>
      </c>
      <c r="D636" t="n">
        <f>VLOOKUP(data[[#This Row],[Course ID]],courses!A:E,3,FALSE)</f>
        <v>0.0</v>
      </c>
      <c r="E636" t="n">
        <f>VLOOKUP(data[[#This Row],[Course ID]],courses!A:E,4,FALSE)</f>
        <v>0.0</v>
      </c>
      <c r="F636" t="n">
        <f>VLOOKUP(data[[#This Row],[Course ID]],courses!A:E,5,FALSE)</f>
        <v>0.0</v>
      </c>
      <c r="G636" t="inlineStr">
        <is>
          <t>4243150</t>
        </is>
      </c>
      <c r="H636" t="inlineStr">
        <is>
          <t>EngageAlternativeFormat</t>
        </is>
      </c>
      <c r="I636" t="n">
        <v>1.0</v>
      </c>
      <c r="J636" t="n">
        <v>0.0</v>
      </c>
      <c r="K636" t="n">
        <v>0.0</v>
      </c>
      <c r="L636" t="n">
        <v>0.0</v>
      </c>
      <c r="M636" t="n">
        <v>1.610021771E9</v>
      </c>
      <c r="N636" t="inlineStr">
        <is>
          <t>6859</t>
        </is>
      </c>
      <c r="O636" t="inlineStr">
        <is>
          <t>pdf</t>
        </is>
      </c>
      <c r="P636" t="inlineStr">
        <is>
          <t/>
        </is>
      </c>
      <c r="Q636" t="inlineStr">
        <is>
          <t/>
        </is>
      </c>
      <c r="R636" t="inlineStr">
        <is>
          <t/>
        </is>
      </c>
      <c r="S636" t="inlineStr">
        <is>
          <t/>
        </is>
      </c>
      <c r="T636" t="n">
        <v>44200.0</v>
      </c>
      <c r="U636" t="n">
        <v>1.0</v>
      </c>
      <c r="V636" t="n">
        <v>0.0</v>
      </c>
    </row>
    <row r="637">
      <c r="A637" t="n">
        <v>1.808695007E9</v>
      </c>
      <c r="B637" t="inlineStr">
        <is>
          <t>61</t>
        </is>
      </c>
      <c r="C637" t="n">
        <f>VLOOKUP(data[[#This Row],[Course ID]],courses!A:E,2,FALSE)</f>
        <v>0.0</v>
      </c>
      <c r="D637" t="n">
        <f>VLOOKUP(data[[#This Row],[Course ID]],courses!A:E,3,FALSE)</f>
        <v>0.0</v>
      </c>
      <c r="E637" t="n">
        <f>VLOOKUP(data[[#This Row],[Course ID]],courses!A:E,4,FALSE)</f>
        <v>0.0</v>
      </c>
      <c r="F637" t="n">
        <f>VLOOKUP(data[[#This Row],[Course ID]],courses!A:E,5,FALSE)</f>
        <v>0.0</v>
      </c>
      <c r="G637" t="inlineStr">
        <is>
          <t>4229370</t>
        </is>
      </c>
      <c r="H637" t="inlineStr">
        <is>
          <t>EngageAlternativeFormat</t>
        </is>
      </c>
      <c r="I637" t="n">
        <v>1.0</v>
      </c>
      <c r="J637" t="n">
        <v>0.0</v>
      </c>
      <c r="K637" t="n">
        <v>0.0</v>
      </c>
      <c r="L637" t="n">
        <v>0.0</v>
      </c>
      <c r="M637" t="n">
        <v>1.610022648E9</v>
      </c>
      <c r="N637" t="inlineStr">
        <is>
          <t>6859</t>
        </is>
      </c>
      <c r="O637" t="inlineStr">
        <is>
          <t>pdf</t>
        </is>
      </c>
      <c r="P637" t="inlineStr">
        <is>
          <t/>
        </is>
      </c>
      <c r="Q637" t="inlineStr">
        <is>
          <t/>
        </is>
      </c>
      <c r="R637" t="inlineStr">
        <is>
          <t/>
        </is>
      </c>
      <c r="S637" t="inlineStr">
        <is>
          <t/>
        </is>
      </c>
      <c r="T637" t="n">
        <v>44200.0</v>
      </c>
      <c r="U637" t="n">
        <v>1.0</v>
      </c>
      <c r="V637" t="n">
        <v>0.0</v>
      </c>
    </row>
    <row r="638">
      <c r="A638" t="n">
        <v>-1.854249908E9</v>
      </c>
      <c r="B638" t="inlineStr">
        <is>
          <t>74</t>
        </is>
      </c>
      <c r="C638" t="n">
        <f>VLOOKUP(data[[#This Row],[Course ID]],courses!A:E,2,FALSE)</f>
        <v>0.0</v>
      </c>
      <c r="D638" t="n">
        <f>VLOOKUP(data[[#This Row],[Course ID]],courses!A:E,3,FALSE)</f>
        <v>0.0</v>
      </c>
      <c r="E638" t="n">
        <f>VLOOKUP(data[[#This Row],[Course ID]],courses!A:E,4,FALSE)</f>
        <v>0.0</v>
      </c>
      <c r="F638" t="n">
        <f>VLOOKUP(data[[#This Row],[Course ID]],courses!A:E,5,FALSE)</f>
        <v>0.0</v>
      </c>
      <c r="G638" t="inlineStr">
        <is>
          <t>4165715</t>
        </is>
      </c>
      <c r="H638" t="inlineStr">
        <is>
          <t>EngageAlternativeFormat</t>
        </is>
      </c>
      <c r="I638" t="n">
        <v>1.0</v>
      </c>
      <c r="J638" t="n">
        <v>0.0</v>
      </c>
      <c r="K638" t="n">
        <v>0.0</v>
      </c>
      <c r="L638" t="n">
        <v>0.0</v>
      </c>
      <c r="M638" t="n">
        <v>1.610022732E9</v>
      </c>
      <c r="N638" t="inlineStr">
        <is>
          <t>6859</t>
        </is>
      </c>
      <c r="O638" t="inlineStr">
        <is>
          <t>pdf</t>
        </is>
      </c>
      <c r="P638" t="inlineStr">
        <is>
          <t/>
        </is>
      </c>
      <c r="Q638" t="inlineStr">
        <is>
          <t/>
        </is>
      </c>
      <c r="R638" t="inlineStr">
        <is>
          <t/>
        </is>
      </c>
      <c r="S638" t="inlineStr">
        <is>
          <t/>
        </is>
      </c>
      <c r="T638" t="n">
        <v>44200.0</v>
      </c>
      <c r="U638" t="n">
        <v>1.0</v>
      </c>
      <c r="V638" t="n">
        <v>0.0</v>
      </c>
    </row>
    <row r="639">
      <c r="A639" t="n">
        <v>1.661468896E9</v>
      </c>
      <c r="B639" t="inlineStr">
        <is>
          <t>17270</t>
        </is>
      </c>
      <c r="C639" t="n">
        <f>VLOOKUP(data[[#This Row],[Course ID]],courses!A:E,2,FALSE)</f>
        <v>0.0</v>
      </c>
      <c r="D639" t="n">
        <f>VLOOKUP(data[[#This Row],[Course ID]],courses!A:E,3,FALSE)</f>
        <v>0.0</v>
      </c>
      <c r="E639" t="n">
        <f>VLOOKUP(data[[#This Row],[Course ID]],courses!A:E,4,FALSE)</f>
        <v>0.0</v>
      </c>
      <c r="F639" t="n">
        <f>VLOOKUP(data[[#This Row],[Course ID]],courses!A:E,5,FALSE)</f>
        <v>0.0</v>
      </c>
      <c r="G639" t="inlineStr">
        <is>
          <t>4216182</t>
        </is>
      </c>
      <c r="H639" t="inlineStr">
        <is>
          <t>EngageAlternativeFormat</t>
        </is>
      </c>
      <c r="I639" t="n">
        <v>1.0</v>
      </c>
      <c r="J639" t="n">
        <v>0.0</v>
      </c>
      <c r="K639" t="n">
        <v>0.0</v>
      </c>
      <c r="L639" t="n">
        <v>0.0</v>
      </c>
      <c r="M639" t="n">
        <v>1.61002341E9</v>
      </c>
      <c r="N639" t="inlineStr">
        <is>
          <t>6859</t>
        </is>
      </c>
      <c r="O639" t="inlineStr">
        <is>
          <t>pdf</t>
        </is>
      </c>
      <c r="P639" t="inlineStr">
        <is>
          <t/>
        </is>
      </c>
      <c r="Q639" t="inlineStr">
        <is>
          <t/>
        </is>
      </c>
      <c r="R639" t="inlineStr">
        <is>
          <t/>
        </is>
      </c>
      <c r="S639" t="inlineStr">
        <is>
          <t/>
        </is>
      </c>
      <c r="T639" t="n">
        <v>44200.0</v>
      </c>
      <c r="U639" t="n">
        <v>1.0</v>
      </c>
      <c r="V639" t="n">
        <v>0.0</v>
      </c>
    </row>
    <row r="640">
      <c r="A640" t="n">
        <v>-1.623217165E9</v>
      </c>
      <c r="B640" t="inlineStr">
        <is>
          <t>17270</t>
        </is>
      </c>
      <c r="C640" t="n">
        <f>VLOOKUP(data[[#This Row],[Course ID]],courses!A:E,2,FALSE)</f>
        <v>0.0</v>
      </c>
      <c r="D640" t="n">
        <f>VLOOKUP(data[[#This Row],[Course ID]],courses!A:E,3,FALSE)</f>
        <v>0.0</v>
      </c>
      <c r="E640" t="n">
        <f>VLOOKUP(data[[#This Row],[Course ID]],courses!A:E,4,FALSE)</f>
        <v>0.0</v>
      </c>
      <c r="F640" t="n">
        <f>VLOOKUP(data[[#This Row],[Course ID]],courses!A:E,5,FALSE)</f>
        <v>0.0</v>
      </c>
      <c r="G640" t="inlineStr">
        <is>
          <t>4269667</t>
        </is>
      </c>
      <c r="H640" t="inlineStr">
        <is>
          <t>EngageAlternativeFormat</t>
        </is>
      </c>
      <c r="I640" t="n">
        <v>1.0</v>
      </c>
      <c r="J640" t="n">
        <v>0.0</v>
      </c>
      <c r="K640" t="n">
        <v>0.0</v>
      </c>
      <c r="L640" t="n">
        <v>0.0</v>
      </c>
      <c r="M640" t="n">
        <v>1.610026522E9</v>
      </c>
      <c r="N640" t="inlineStr">
        <is>
          <t>6859</t>
        </is>
      </c>
      <c r="O640" t="inlineStr">
        <is>
          <t>pdf</t>
        </is>
      </c>
      <c r="P640" t="inlineStr">
        <is>
          <t/>
        </is>
      </c>
      <c r="Q640" t="inlineStr">
        <is>
          <t/>
        </is>
      </c>
      <c r="R640" t="inlineStr">
        <is>
          <t/>
        </is>
      </c>
      <c r="S640" t="inlineStr">
        <is>
          <t/>
        </is>
      </c>
      <c r="T640" t="n">
        <v>44200.0</v>
      </c>
      <c r="U640" t="n">
        <v>1.0</v>
      </c>
      <c r="V640" t="n">
        <v>0.0</v>
      </c>
    </row>
    <row r="641">
      <c r="A641" t="n">
        <v>-1.527847128E9</v>
      </c>
      <c r="B641" t="inlineStr">
        <is>
          <t>17270</t>
        </is>
      </c>
      <c r="C641" t="n">
        <f>VLOOKUP(data[[#This Row],[Course ID]],courses!A:E,2,FALSE)</f>
        <v>0.0</v>
      </c>
      <c r="D641" t="n">
        <f>VLOOKUP(data[[#This Row],[Course ID]],courses!A:E,3,FALSE)</f>
        <v>0.0</v>
      </c>
      <c r="E641" t="n">
        <f>VLOOKUP(data[[#This Row],[Course ID]],courses!A:E,4,FALSE)</f>
        <v>0.0</v>
      </c>
      <c r="F641" t="n">
        <f>VLOOKUP(data[[#This Row],[Course ID]],courses!A:E,5,FALSE)</f>
        <v>0.0</v>
      </c>
      <c r="G641" t="inlineStr">
        <is>
          <t>4269667</t>
        </is>
      </c>
      <c r="H641" t="inlineStr">
        <is>
          <t>EngageAlternativeFormat</t>
        </is>
      </c>
      <c r="I641" t="n">
        <v>1.0</v>
      </c>
      <c r="J641" t="n">
        <v>0.0</v>
      </c>
      <c r="K641" t="n">
        <v>0.0</v>
      </c>
      <c r="L641" t="n">
        <v>0.0</v>
      </c>
      <c r="M641" t="n">
        <v>1.610026914E9</v>
      </c>
      <c r="N641" t="inlineStr">
        <is>
          <t>6859</t>
        </is>
      </c>
      <c r="O641" t="inlineStr">
        <is>
          <t>pdf</t>
        </is>
      </c>
      <c r="P641" t="inlineStr">
        <is>
          <t/>
        </is>
      </c>
      <c r="Q641" t="inlineStr">
        <is>
          <t/>
        </is>
      </c>
      <c r="R641" t="inlineStr">
        <is>
          <t/>
        </is>
      </c>
      <c r="S641" t="inlineStr">
        <is>
          <t/>
        </is>
      </c>
      <c r="T641" t="n">
        <v>44200.0</v>
      </c>
      <c r="U641" t="n">
        <v>1.0</v>
      </c>
      <c r="V641" t="n">
        <v>0.0</v>
      </c>
    </row>
    <row r="642">
      <c r="A642" t="n">
        <v>8.4621346E7</v>
      </c>
      <c r="B642" t="inlineStr">
        <is>
          <t>17270</t>
        </is>
      </c>
      <c r="C642" t="n">
        <f>VLOOKUP(data[[#This Row],[Course ID]],courses!A:E,2,FALSE)</f>
        <v>0.0</v>
      </c>
      <c r="D642" t="n">
        <f>VLOOKUP(data[[#This Row],[Course ID]],courses!A:E,3,FALSE)</f>
        <v>0.0</v>
      </c>
      <c r="E642" t="n">
        <f>VLOOKUP(data[[#This Row],[Course ID]],courses!A:E,4,FALSE)</f>
        <v>0.0</v>
      </c>
      <c r="F642" t="n">
        <f>VLOOKUP(data[[#This Row],[Course ID]],courses!A:E,5,FALSE)</f>
        <v>0.0</v>
      </c>
      <c r="G642" t="inlineStr">
        <is>
          <t>4269667</t>
        </is>
      </c>
      <c r="H642" t="inlineStr">
        <is>
          <t>EngageAlternativeFormat</t>
        </is>
      </c>
      <c r="I642" t="n">
        <v>1.0</v>
      </c>
      <c r="J642" t="n">
        <v>0.0</v>
      </c>
      <c r="K642" t="n">
        <v>0.0</v>
      </c>
      <c r="L642" t="n">
        <v>0.0</v>
      </c>
      <c r="M642" t="n">
        <v>1.610026977E9</v>
      </c>
      <c r="N642" t="inlineStr">
        <is>
          <t>6859</t>
        </is>
      </c>
      <c r="O642" t="inlineStr">
        <is>
          <t>pdf</t>
        </is>
      </c>
      <c r="P642" t="inlineStr">
        <is>
          <t/>
        </is>
      </c>
      <c r="Q642" t="inlineStr">
        <is>
          <t/>
        </is>
      </c>
      <c r="R642" t="inlineStr">
        <is>
          <t/>
        </is>
      </c>
      <c r="S642" t="inlineStr">
        <is>
          <t/>
        </is>
      </c>
      <c r="T642" t="n">
        <v>44200.0</v>
      </c>
      <c r="U642" t="n">
        <v>1.0</v>
      </c>
      <c r="V642" t="n">
        <v>0.0</v>
      </c>
    </row>
    <row r="643">
      <c r="A643" t="n">
        <v>-7.18283934E8</v>
      </c>
      <c r="B643" t="inlineStr">
        <is>
          <t>50</t>
        </is>
      </c>
      <c r="C643" t="n">
        <f>VLOOKUP(data[[#This Row],[Course ID]],courses!A:E,2,FALSE)</f>
        <v>0.0</v>
      </c>
      <c r="D643" t="n">
        <f>VLOOKUP(data[[#This Row],[Course ID]],courses!A:E,3,FALSE)</f>
        <v>0.0</v>
      </c>
      <c r="E643" t="n">
        <f>VLOOKUP(data[[#This Row],[Course ID]],courses!A:E,4,FALSE)</f>
        <v>0.0</v>
      </c>
      <c r="F643" t="n">
        <f>VLOOKUP(data[[#This Row],[Course ID]],courses!A:E,5,FALSE)</f>
        <v>0.0</v>
      </c>
      <c r="G643" t="inlineStr">
        <is>
          <t>4270524</t>
        </is>
      </c>
      <c r="H643" t="inlineStr">
        <is>
          <t>EngageAlternativeFormat</t>
        </is>
      </c>
      <c r="I643" t="n">
        <v>1.0</v>
      </c>
      <c r="J643" t="n">
        <v>0.0</v>
      </c>
      <c r="K643" t="n">
        <v>0.0</v>
      </c>
      <c r="L643" t="n">
        <v>0.0</v>
      </c>
      <c r="M643" t="n">
        <v>1.610029469E9</v>
      </c>
      <c r="N643" t="inlineStr">
        <is>
          <t>6859</t>
        </is>
      </c>
      <c r="O643" t="inlineStr">
        <is>
          <t>pdf</t>
        </is>
      </c>
      <c r="P643" t="inlineStr">
        <is>
          <t/>
        </is>
      </c>
      <c r="Q643" t="inlineStr">
        <is>
          <t/>
        </is>
      </c>
      <c r="R643" t="inlineStr">
        <is>
          <t/>
        </is>
      </c>
      <c r="S643" t="inlineStr">
        <is>
          <t/>
        </is>
      </c>
      <c r="T643" t="n">
        <v>44200.0</v>
      </c>
      <c r="U643" t="n">
        <v>1.0</v>
      </c>
      <c r="V643" t="n">
        <v>0.0</v>
      </c>
    </row>
    <row r="644">
      <c r="A644" t="n">
        <v>6.09157852E8</v>
      </c>
      <c r="B644" t="inlineStr">
        <is>
          <t>17270</t>
        </is>
      </c>
      <c r="C644" t="n">
        <f>VLOOKUP(data[[#This Row],[Course ID]],courses!A:E,2,FALSE)</f>
        <v>0.0</v>
      </c>
      <c r="D644" t="n">
        <f>VLOOKUP(data[[#This Row],[Course ID]],courses!A:E,3,FALSE)</f>
        <v>0.0</v>
      </c>
      <c r="E644" t="n">
        <f>VLOOKUP(data[[#This Row],[Course ID]],courses!A:E,4,FALSE)</f>
        <v>0.0</v>
      </c>
      <c r="F644" t="n">
        <f>VLOOKUP(data[[#This Row],[Course ID]],courses!A:E,5,FALSE)</f>
        <v>0.0</v>
      </c>
      <c r="G644" t="inlineStr">
        <is>
          <t>4116299</t>
        </is>
      </c>
      <c r="H644" t="inlineStr">
        <is>
          <t>EngageAlternativeFormat</t>
        </is>
      </c>
      <c r="I644" t="n">
        <v>1.0</v>
      </c>
      <c r="J644" t="n">
        <v>0.0</v>
      </c>
      <c r="K644" t="n">
        <v>0.0</v>
      </c>
      <c r="L644" t="n">
        <v>0.0</v>
      </c>
      <c r="M644" t="n">
        <v>1.61003414E9</v>
      </c>
      <c r="N644" t="inlineStr">
        <is>
          <t>6859</t>
        </is>
      </c>
      <c r="O644" t="inlineStr">
        <is>
          <t>pdf</t>
        </is>
      </c>
      <c r="P644" t="inlineStr">
        <is>
          <t/>
        </is>
      </c>
      <c r="Q644" t="inlineStr">
        <is>
          <t/>
        </is>
      </c>
      <c r="R644" t="inlineStr">
        <is>
          <t/>
        </is>
      </c>
      <c r="S644" t="inlineStr">
        <is>
          <t/>
        </is>
      </c>
      <c r="T644" t="n">
        <v>44200.0</v>
      </c>
      <c r="U644" t="n">
        <v>1.0</v>
      </c>
      <c r="V644" t="n">
        <v>0.0</v>
      </c>
    </row>
    <row r="645">
      <c r="A645" t="n">
        <v>-1.266463167E9</v>
      </c>
      <c r="B645" t="inlineStr">
        <is>
          <t>26267</t>
        </is>
      </c>
      <c r="C645" t="n">
        <f>VLOOKUP(data[[#This Row],[Course ID]],courses!A:E,2,FALSE)</f>
        <v>0.0</v>
      </c>
      <c r="D645" t="n">
        <f>VLOOKUP(data[[#This Row],[Course ID]],courses!A:E,3,FALSE)</f>
        <v>0.0</v>
      </c>
      <c r="E645" t="n">
        <f>VLOOKUP(data[[#This Row],[Course ID]],courses!A:E,4,FALSE)</f>
        <v>0.0</v>
      </c>
      <c r="F645" t="n">
        <f>VLOOKUP(data[[#This Row],[Course ID]],courses!A:E,5,FALSE)</f>
        <v>0.0</v>
      </c>
      <c r="G645" t="inlineStr">
        <is>
          <t>4269060</t>
        </is>
      </c>
      <c r="H645" t="inlineStr">
        <is>
          <t>EngageAlternativeFormat</t>
        </is>
      </c>
      <c r="I645" t="n">
        <v>1.0</v>
      </c>
      <c r="J645" t="n">
        <v>0.0</v>
      </c>
      <c r="K645" t="n">
        <v>0.0</v>
      </c>
      <c r="L645" t="n">
        <v>0.0</v>
      </c>
      <c r="M645" t="n">
        <v>1.610035418E9</v>
      </c>
      <c r="N645" t="inlineStr">
        <is>
          <t>6859</t>
        </is>
      </c>
      <c r="O645" t="inlineStr">
        <is>
          <t>pdf</t>
        </is>
      </c>
      <c r="P645" t="inlineStr">
        <is>
          <t/>
        </is>
      </c>
      <c r="Q645" t="inlineStr">
        <is>
          <t/>
        </is>
      </c>
      <c r="R645" t="inlineStr">
        <is>
          <t/>
        </is>
      </c>
      <c r="S645" t="inlineStr">
        <is>
          <t/>
        </is>
      </c>
      <c r="T645" t="n">
        <v>44200.0</v>
      </c>
      <c r="U645" t="n">
        <v>1.0</v>
      </c>
      <c r="V645" t="n">
        <v>0.0</v>
      </c>
    </row>
    <row r="646">
      <c r="A646" t="n">
        <v>-1.192332511E9</v>
      </c>
      <c r="B646" t="inlineStr">
        <is>
          <t>61</t>
        </is>
      </c>
      <c r="C646" t="n">
        <f>VLOOKUP(data[[#This Row],[Course ID]],courses!A:E,2,FALSE)</f>
        <v>0.0</v>
      </c>
      <c r="D646" t="n">
        <f>VLOOKUP(data[[#This Row],[Course ID]],courses!A:E,3,FALSE)</f>
        <v>0.0</v>
      </c>
      <c r="E646" t="n">
        <f>VLOOKUP(data[[#This Row],[Course ID]],courses!A:E,4,FALSE)</f>
        <v>0.0</v>
      </c>
      <c r="F646" t="n">
        <f>VLOOKUP(data[[#This Row],[Course ID]],courses!A:E,5,FALSE)</f>
        <v>0.0</v>
      </c>
      <c r="G646" t="inlineStr">
        <is>
          <t>4270429</t>
        </is>
      </c>
      <c r="H646" t="inlineStr">
        <is>
          <t>EngageAlternativeFormat</t>
        </is>
      </c>
      <c r="I646" t="n">
        <v>1.0</v>
      </c>
      <c r="J646" t="n">
        <v>0.0</v>
      </c>
      <c r="K646" t="n">
        <v>0.0</v>
      </c>
      <c r="L646" t="n">
        <v>0.0</v>
      </c>
      <c r="M646" t="n">
        <v>1.610037868E9</v>
      </c>
      <c r="N646" t="inlineStr">
        <is>
          <t>6859</t>
        </is>
      </c>
      <c r="O646" t="inlineStr">
        <is>
          <t>pdf</t>
        </is>
      </c>
      <c r="P646" t="inlineStr">
        <is>
          <t/>
        </is>
      </c>
      <c r="Q646" t="inlineStr">
        <is>
          <t/>
        </is>
      </c>
      <c r="R646" t="inlineStr">
        <is>
          <t/>
        </is>
      </c>
      <c r="S646" t="inlineStr">
        <is>
          <t/>
        </is>
      </c>
      <c r="T646" t="n">
        <v>44200.0</v>
      </c>
      <c r="U646" t="n">
        <v>1.0</v>
      </c>
      <c r="V646" t="n">
        <v>0.0</v>
      </c>
    </row>
    <row r="647">
      <c r="A647" t="n">
        <v>-1.31947908E8</v>
      </c>
      <c r="B647" t="inlineStr">
        <is>
          <t>64</t>
        </is>
      </c>
      <c r="C647" t="n">
        <f>VLOOKUP(data[[#This Row],[Course ID]],courses!A:E,2,FALSE)</f>
        <v>0.0</v>
      </c>
      <c r="D647" t="n">
        <f>VLOOKUP(data[[#This Row],[Course ID]],courses!A:E,3,FALSE)</f>
        <v>0.0</v>
      </c>
      <c r="E647" t="n">
        <f>VLOOKUP(data[[#This Row],[Course ID]],courses!A:E,4,FALSE)</f>
        <v>0.0</v>
      </c>
      <c r="F647" t="n">
        <f>VLOOKUP(data[[#This Row],[Course ID]],courses!A:E,5,FALSE)</f>
        <v>0.0</v>
      </c>
      <c r="G647" t="inlineStr">
        <is>
          <t>4271646</t>
        </is>
      </c>
      <c r="H647" t="inlineStr">
        <is>
          <t>EngageAlternativeFormat</t>
        </is>
      </c>
      <c r="I647" t="n">
        <v>1.0</v>
      </c>
      <c r="J647" t="n">
        <v>0.0</v>
      </c>
      <c r="K647" t="n">
        <v>0.0</v>
      </c>
      <c r="L647" t="n">
        <v>0.0</v>
      </c>
      <c r="M647" t="n">
        <v>1.610039642E9</v>
      </c>
      <c r="N647" t="inlineStr">
        <is>
          <t>6859</t>
        </is>
      </c>
      <c r="O647" t="inlineStr">
        <is>
          <t>pdf</t>
        </is>
      </c>
      <c r="P647" t="inlineStr">
        <is>
          <t/>
        </is>
      </c>
      <c r="Q647" t="inlineStr">
        <is>
          <t/>
        </is>
      </c>
      <c r="R647" t="inlineStr">
        <is>
          <t/>
        </is>
      </c>
      <c r="S647" t="inlineStr">
        <is>
          <t/>
        </is>
      </c>
      <c r="T647" t="n">
        <v>44200.0</v>
      </c>
      <c r="U647" t="n">
        <v>1.0</v>
      </c>
      <c r="V647" t="n">
        <v>0.0</v>
      </c>
    </row>
    <row r="648">
      <c r="A648" t="n">
        <v>4.79801487E8</v>
      </c>
      <c r="B648" t="inlineStr">
        <is>
          <t>64</t>
        </is>
      </c>
      <c r="C648" t="n">
        <f>VLOOKUP(data[[#This Row],[Course ID]],courses!A:E,2,FALSE)</f>
        <v>0.0</v>
      </c>
      <c r="D648" t="n">
        <f>VLOOKUP(data[[#This Row],[Course ID]],courses!A:E,3,FALSE)</f>
        <v>0.0</v>
      </c>
      <c r="E648" t="n">
        <f>VLOOKUP(data[[#This Row],[Course ID]],courses!A:E,4,FALSE)</f>
        <v>0.0</v>
      </c>
      <c r="F648" t="n">
        <f>VLOOKUP(data[[#This Row],[Course ID]],courses!A:E,5,FALSE)</f>
        <v>0.0</v>
      </c>
      <c r="G648" t="inlineStr">
        <is>
          <t>2121045</t>
        </is>
      </c>
      <c r="H648" t="inlineStr">
        <is>
          <t>EngageAlternativeFormat</t>
        </is>
      </c>
      <c r="I648" t="n">
        <v>1.0</v>
      </c>
      <c r="J648" t="n">
        <v>0.0</v>
      </c>
      <c r="K648" t="n">
        <v>0.0</v>
      </c>
      <c r="L648" t="n">
        <v>0.0</v>
      </c>
      <c r="M648" t="n">
        <v>1.610040209E9</v>
      </c>
      <c r="N648" t="inlineStr">
        <is>
          <t>6859</t>
        </is>
      </c>
      <c r="O648" t="inlineStr">
        <is>
          <t>pdf</t>
        </is>
      </c>
      <c r="P648" t="inlineStr">
        <is>
          <t/>
        </is>
      </c>
      <c r="Q648" t="inlineStr">
        <is>
          <t/>
        </is>
      </c>
      <c r="R648" t="inlineStr">
        <is>
          <t/>
        </is>
      </c>
      <c r="S648" t="inlineStr">
        <is>
          <t/>
        </is>
      </c>
      <c r="T648" t="n">
        <v>44200.0</v>
      </c>
      <c r="U648" t="n">
        <v>1.0</v>
      </c>
      <c r="V648" t="n">
        <v>0.0</v>
      </c>
    </row>
    <row r="649">
      <c r="A649" t="n">
        <v>8.19854265E8</v>
      </c>
      <c r="B649" t="inlineStr">
        <is>
          <t>17270</t>
        </is>
      </c>
      <c r="C649" t="n">
        <f>VLOOKUP(data[[#This Row],[Course ID]],courses!A:E,2,FALSE)</f>
        <v>0.0</v>
      </c>
      <c r="D649" t="n">
        <f>VLOOKUP(data[[#This Row],[Course ID]],courses!A:E,3,FALSE)</f>
        <v>0.0</v>
      </c>
      <c r="E649" t="n">
        <f>VLOOKUP(data[[#This Row],[Course ID]],courses!A:E,4,FALSE)</f>
        <v>0.0</v>
      </c>
      <c r="F649" t="n">
        <f>VLOOKUP(data[[#This Row],[Course ID]],courses!A:E,5,FALSE)</f>
        <v>0.0</v>
      </c>
      <c r="G649" t="inlineStr">
        <is>
          <t>4244981</t>
        </is>
      </c>
      <c r="H649" t="inlineStr">
        <is>
          <t>EngageAlternativeFormat</t>
        </is>
      </c>
      <c r="I649" t="n">
        <v>1.0</v>
      </c>
      <c r="J649" t="n">
        <v>0.0</v>
      </c>
      <c r="K649" t="n">
        <v>0.0</v>
      </c>
      <c r="L649" t="n">
        <v>0.0</v>
      </c>
      <c r="M649" t="n">
        <v>1.610042016E9</v>
      </c>
      <c r="N649" t="inlineStr">
        <is>
          <t>6859</t>
        </is>
      </c>
      <c r="O649" t="inlineStr">
        <is>
          <t>pdf</t>
        </is>
      </c>
      <c r="P649" t="inlineStr">
        <is>
          <t/>
        </is>
      </c>
      <c r="Q649" t="inlineStr">
        <is>
          <t/>
        </is>
      </c>
      <c r="R649" t="inlineStr">
        <is>
          <t/>
        </is>
      </c>
      <c r="S649" t="inlineStr">
        <is>
          <t/>
        </is>
      </c>
      <c r="T649" t="n">
        <v>44200.0</v>
      </c>
      <c r="U649" t="n">
        <v>1.0</v>
      </c>
      <c r="V649" t="n">
        <v>0.0</v>
      </c>
    </row>
    <row r="650">
      <c r="A650" t="n">
        <v>2.75198594E8</v>
      </c>
      <c r="B650" t="inlineStr">
        <is>
          <t>17270</t>
        </is>
      </c>
      <c r="C650" t="n">
        <f>VLOOKUP(data[[#This Row],[Course ID]],courses!A:E,2,FALSE)</f>
        <v>0.0</v>
      </c>
      <c r="D650" t="n">
        <f>VLOOKUP(data[[#This Row],[Course ID]],courses!A:E,3,FALSE)</f>
        <v>0.0</v>
      </c>
      <c r="E650" t="n">
        <f>VLOOKUP(data[[#This Row],[Course ID]],courses!A:E,4,FALSE)</f>
        <v>0.0</v>
      </c>
      <c r="F650" t="n">
        <f>VLOOKUP(data[[#This Row],[Course ID]],courses!A:E,5,FALSE)</f>
        <v>0.0</v>
      </c>
      <c r="G650" t="inlineStr">
        <is>
          <t>4244981</t>
        </is>
      </c>
      <c r="H650" t="inlineStr">
        <is>
          <t>EngageAlternativeFormat</t>
        </is>
      </c>
      <c r="I650" t="n">
        <v>1.0</v>
      </c>
      <c r="J650" t="n">
        <v>0.0</v>
      </c>
      <c r="K650" t="n">
        <v>0.0</v>
      </c>
      <c r="L650" t="n">
        <v>0.0</v>
      </c>
      <c r="M650" t="n">
        <v>1.610042096E9</v>
      </c>
      <c r="N650" t="inlineStr">
        <is>
          <t>6859</t>
        </is>
      </c>
      <c r="O650" t="inlineStr">
        <is>
          <t>pdf</t>
        </is>
      </c>
      <c r="P650" t="inlineStr">
        <is>
          <t/>
        </is>
      </c>
      <c r="Q650" t="inlineStr">
        <is>
          <t/>
        </is>
      </c>
      <c r="R650" t="inlineStr">
        <is>
          <t/>
        </is>
      </c>
      <c r="S650" t="inlineStr">
        <is>
          <t/>
        </is>
      </c>
      <c r="T650" t="n">
        <v>44200.0</v>
      </c>
      <c r="U650" t="n">
        <v>1.0</v>
      </c>
      <c r="V650" t="n">
        <v>0.0</v>
      </c>
    </row>
    <row r="651">
      <c r="A651" t="n">
        <v>6.308897E7</v>
      </c>
      <c r="B651" t="inlineStr">
        <is>
          <t>74</t>
        </is>
      </c>
      <c r="C651" t="n">
        <f>VLOOKUP(data[[#This Row],[Course ID]],courses!A:E,2,FALSE)</f>
        <v>0.0</v>
      </c>
      <c r="D651" t="n">
        <f>VLOOKUP(data[[#This Row],[Course ID]],courses!A:E,3,FALSE)</f>
        <v>0.0</v>
      </c>
      <c r="E651" t="n">
        <f>VLOOKUP(data[[#This Row],[Course ID]],courses!A:E,4,FALSE)</f>
        <v>0.0</v>
      </c>
      <c r="F651" t="n">
        <f>VLOOKUP(data[[#This Row],[Course ID]],courses!A:E,5,FALSE)</f>
        <v>0.0</v>
      </c>
      <c r="G651" t="inlineStr">
        <is>
          <t>4165715</t>
        </is>
      </c>
      <c r="H651" t="inlineStr">
        <is>
          <t>EngageAlternativeFormat</t>
        </is>
      </c>
      <c r="I651" t="n">
        <v>1.0</v>
      </c>
      <c r="J651" t="n">
        <v>0.0</v>
      </c>
      <c r="K651" t="n">
        <v>0.0</v>
      </c>
      <c r="L651" t="n">
        <v>0.0</v>
      </c>
      <c r="M651" t="n">
        <v>1.61004313E9</v>
      </c>
      <c r="N651" t="inlineStr">
        <is>
          <t>6859</t>
        </is>
      </c>
      <c r="O651" t="inlineStr">
        <is>
          <t>pdf</t>
        </is>
      </c>
      <c r="P651" t="inlineStr">
        <is>
          <t/>
        </is>
      </c>
      <c r="Q651" t="inlineStr">
        <is>
          <t/>
        </is>
      </c>
      <c r="R651" t="inlineStr">
        <is>
          <t/>
        </is>
      </c>
      <c r="S651" t="inlineStr">
        <is>
          <t/>
        </is>
      </c>
      <c r="T651" t="n">
        <v>44200.0</v>
      </c>
      <c r="U651" t="n">
        <v>1.0</v>
      </c>
      <c r="V651" t="n">
        <v>0.0</v>
      </c>
    </row>
    <row r="652">
      <c r="A652" t="n">
        <v>3.43886972E8</v>
      </c>
      <c r="B652" t="inlineStr">
        <is>
          <t>125</t>
        </is>
      </c>
      <c r="C652" t="n">
        <f>VLOOKUP(data[[#This Row],[Course ID]],courses!A:E,2,FALSE)</f>
        <v>0.0</v>
      </c>
      <c r="D652" t="n">
        <f>VLOOKUP(data[[#This Row],[Course ID]],courses!A:E,3,FALSE)</f>
        <v>0.0</v>
      </c>
      <c r="E652" t="n">
        <f>VLOOKUP(data[[#This Row],[Course ID]],courses!A:E,4,FALSE)</f>
        <v>0.0</v>
      </c>
      <c r="F652" t="n">
        <f>VLOOKUP(data[[#This Row],[Course ID]],courses!A:E,5,FALSE)</f>
        <v>0.0</v>
      </c>
      <c r="G652" t="inlineStr">
        <is>
          <t>1555334</t>
        </is>
      </c>
      <c r="H652" t="inlineStr">
        <is>
          <t>EngageAlternativeFormat</t>
        </is>
      </c>
      <c r="I652" t="n">
        <v>1.0</v>
      </c>
      <c r="J652" t="n">
        <v>0.0</v>
      </c>
      <c r="K652" t="n">
        <v>0.0</v>
      </c>
      <c r="L652" t="n">
        <v>0.0</v>
      </c>
      <c r="M652" t="n">
        <v>1.610047568E9</v>
      </c>
      <c r="N652" t="inlineStr">
        <is>
          <t>6859</t>
        </is>
      </c>
      <c r="O652" t="inlineStr">
        <is>
          <t>document</t>
        </is>
      </c>
      <c r="P652" t="inlineStr">
        <is>
          <t/>
        </is>
      </c>
      <c r="Q652" t="inlineStr">
        <is>
          <t/>
        </is>
      </c>
      <c r="R652" t="inlineStr">
        <is>
          <t/>
        </is>
      </c>
      <c r="S652" t="inlineStr">
        <is>
          <t/>
        </is>
      </c>
      <c r="T652" t="n">
        <v>44200.0</v>
      </c>
      <c r="U652" t="n">
        <v>1.0</v>
      </c>
      <c r="V652" t="n">
        <v>0.0</v>
      </c>
    </row>
    <row r="653">
      <c r="A653" t="n">
        <v>-1.9614652E8</v>
      </c>
      <c r="B653" t="inlineStr">
        <is>
          <t>27</t>
        </is>
      </c>
      <c r="C653" t="n">
        <f>VLOOKUP(data[[#This Row],[Course ID]],courses!A:E,2,FALSE)</f>
        <v>0.0</v>
      </c>
      <c r="D653" t="n">
        <f>VLOOKUP(data[[#This Row],[Course ID]],courses!A:E,3,FALSE)</f>
        <v>0.0</v>
      </c>
      <c r="E653" t="n">
        <f>VLOOKUP(data[[#This Row],[Course ID]],courses!A:E,4,FALSE)</f>
        <v>0.0</v>
      </c>
      <c r="F653" t="n">
        <f>VLOOKUP(data[[#This Row],[Course ID]],courses!A:E,5,FALSE)</f>
        <v>0.0</v>
      </c>
      <c r="G653" t="inlineStr">
        <is>
          <t>1822652</t>
        </is>
      </c>
      <c r="H653" t="inlineStr">
        <is>
          <t>EngageAlternativeFormat</t>
        </is>
      </c>
      <c r="I653" t="n">
        <v>1.0</v>
      </c>
      <c r="J653" t="n">
        <v>0.0</v>
      </c>
      <c r="K653" t="n">
        <v>0.0</v>
      </c>
      <c r="L653" t="n">
        <v>0.0</v>
      </c>
      <c r="M653" t="n">
        <v>1.610051811E9</v>
      </c>
      <c r="N653" t="inlineStr">
        <is>
          <t>6859</t>
        </is>
      </c>
      <c r="O653" t="inlineStr">
        <is>
          <t>pdf</t>
        </is>
      </c>
      <c r="P653" t="inlineStr">
        <is>
          <t/>
        </is>
      </c>
      <c r="Q653" t="inlineStr">
        <is>
          <t/>
        </is>
      </c>
      <c r="R653" t="inlineStr">
        <is>
          <t/>
        </is>
      </c>
      <c r="S653" t="inlineStr">
        <is>
          <t/>
        </is>
      </c>
      <c r="T653" t="n">
        <v>44200.0</v>
      </c>
      <c r="U653" t="n">
        <v>1.0</v>
      </c>
      <c r="V653" t="n">
        <v>0.0</v>
      </c>
    </row>
    <row r="654">
      <c r="A654" t="n">
        <v>1.403630335E9</v>
      </c>
      <c r="B654" t="inlineStr">
        <is>
          <t>74</t>
        </is>
      </c>
      <c r="C654" t="n">
        <f>VLOOKUP(data[[#This Row],[Course ID]],courses!A:E,2,FALSE)</f>
        <v>0.0</v>
      </c>
      <c r="D654" t="n">
        <f>VLOOKUP(data[[#This Row],[Course ID]],courses!A:E,3,FALSE)</f>
        <v>0.0</v>
      </c>
      <c r="E654" t="n">
        <f>VLOOKUP(data[[#This Row],[Course ID]],courses!A:E,4,FALSE)</f>
        <v>0.0</v>
      </c>
      <c r="F654" t="n">
        <f>VLOOKUP(data[[#This Row],[Course ID]],courses!A:E,5,FALSE)</f>
        <v>0.0</v>
      </c>
      <c r="G654" t="inlineStr">
        <is>
          <t>4165715</t>
        </is>
      </c>
      <c r="H654" t="inlineStr">
        <is>
          <t>EngageAlternativeFormat</t>
        </is>
      </c>
      <c r="I654" t="n">
        <v>1.0</v>
      </c>
      <c r="J654" t="n">
        <v>0.0</v>
      </c>
      <c r="K654" t="n">
        <v>0.0</v>
      </c>
      <c r="L654" t="n">
        <v>0.0</v>
      </c>
      <c r="M654" t="n">
        <v>1.610084201E9</v>
      </c>
      <c r="N654" t="inlineStr">
        <is>
          <t>6859</t>
        </is>
      </c>
      <c r="O654" t="inlineStr">
        <is>
          <t>pdf</t>
        </is>
      </c>
      <c r="P654" t="inlineStr">
        <is>
          <t/>
        </is>
      </c>
      <c r="Q654" t="inlineStr">
        <is>
          <t/>
        </is>
      </c>
      <c r="R654" t="inlineStr">
        <is>
          <t/>
        </is>
      </c>
      <c r="S654" t="inlineStr">
        <is>
          <t/>
        </is>
      </c>
      <c r="T654" t="n">
        <v>44200.0</v>
      </c>
      <c r="U654" t="n">
        <v>1.0</v>
      </c>
      <c r="V654" t="n">
        <v>0.0</v>
      </c>
    </row>
    <row r="655">
      <c r="A655" t="n">
        <v>-2.139768146E9</v>
      </c>
      <c r="B655" t="inlineStr">
        <is>
          <t>74</t>
        </is>
      </c>
      <c r="C655" t="n">
        <f>VLOOKUP(data[[#This Row],[Course ID]],courses!A:E,2,FALSE)</f>
        <v>0.0</v>
      </c>
      <c r="D655" t="n">
        <f>VLOOKUP(data[[#This Row],[Course ID]],courses!A:E,3,FALSE)</f>
        <v>0.0</v>
      </c>
      <c r="E655" t="n">
        <f>VLOOKUP(data[[#This Row],[Course ID]],courses!A:E,4,FALSE)</f>
        <v>0.0</v>
      </c>
      <c r="F655" t="n">
        <f>VLOOKUP(data[[#This Row],[Course ID]],courses!A:E,5,FALSE)</f>
        <v>0.0</v>
      </c>
      <c r="G655" t="inlineStr">
        <is>
          <t>2904669</t>
        </is>
      </c>
      <c r="H655" t="inlineStr">
        <is>
          <t>EngageAlternativeFormat</t>
        </is>
      </c>
      <c r="I655" t="n">
        <v>1.0</v>
      </c>
      <c r="J655" t="n">
        <v>0.0</v>
      </c>
      <c r="K655" t="n">
        <v>0.0</v>
      </c>
      <c r="L655" t="n">
        <v>0.0</v>
      </c>
      <c r="M655" t="n">
        <v>1.610084653E9</v>
      </c>
      <c r="N655" t="inlineStr">
        <is>
          <t>6859</t>
        </is>
      </c>
      <c r="O655" t="inlineStr">
        <is>
          <t>pdf</t>
        </is>
      </c>
      <c r="P655" t="inlineStr">
        <is>
          <t/>
        </is>
      </c>
      <c r="Q655" t="inlineStr">
        <is>
          <t/>
        </is>
      </c>
      <c r="R655" t="inlineStr">
        <is>
          <t/>
        </is>
      </c>
      <c r="S655" t="inlineStr">
        <is>
          <t/>
        </is>
      </c>
      <c r="T655" t="n">
        <v>44200.0</v>
      </c>
      <c r="U655" t="n">
        <v>1.0</v>
      </c>
      <c r="V655" t="n">
        <v>0.0</v>
      </c>
    </row>
    <row r="656">
      <c r="A656" t="n">
        <v>4.10767446E8</v>
      </c>
      <c r="B656" t="inlineStr">
        <is>
          <t>26268</t>
        </is>
      </c>
      <c r="C656" t="n">
        <f>VLOOKUP(data[[#This Row],[Course ID]],courses!A:E,2,FALSE)</f>
        <v>0.0</v>
      </c>
      <c r="D656" t="n">
        <f>VLOOKUP(data[[#This Row],[Course ID]],courses!A:E,3,FALSE)</f>
        <v>0.0</v>
      </c>
      <c r="E656" t="n">
        <f>VLOOKUP(data[[#This Row],[Course ID]],courses!A:E,4,FALSE)</f>
        <v>0.0</v>
      </c>
      <c r="F656" t="n">
        <f>VLOOKUP(data[[#This Row],[Course ID]],courses!A:E,5,FALSE)</f>
        <v>0.0</v>
      </c>
      <c r="G656" t="inlineStr">
        <is>
          <t>4269680</t>
        </is>
      </c>
      <c r="H656" t="inlineStr">
        <is>
          <t>EngageAlternativeFormat</t>
        </is>
      </c>
      <c r="I656" t="n">
        <v>1.0</v>
      </c>
      <c r="J656" t="n">
        <v>0.0</v>
      </c>
      <c r="K656" t="n">
        <v>0.0</v>
      </c>
      <c r="L656" t="n">
        <v>0.0</v>
      </c>
      <c r="M656" t="n">
        <v>1.610088214E9</v>
      </c>
      <c r="N656" t="inlineStr">
        <is>
          <t>6859</t>
        </is>
      </c>
      <c r="O656" t="inlineStr">
        <is>
          <t>document</t>
        </is>
      </c>
      <c r="P656" t="inlineStr">
        <is>
          <t/>
        </is>
      </c>
      <c r="Q656" t="inlineStr">
        <is>
          <t/>
        </is>
      </c>
      <c r="R656" t="inlineStr">
        <is>
          <t/>
        </is>
      </c>
      <c r="S656" t="inlineStr">
        <is>
          <t/>
        </is>
      </c>
      <c r="T656" t="n">
        <v>44200.0</v>
      </c>
      <c r="U656" t="n">
        <v>1.0</v>
      </c>
      <c r="V656" t="n">
        <v>0.0</v>
      </c>
    </row>
    <row r="657">
      <c r="A657" t="n">
        <v>8.43375592E8</v>
      </c>
      <c r="B657" t="inlineStr">
        <is>
          <t>26268</t>
        </is>
      </c>
      <c r="C657" t="n">
        <f>VLOOKUP(data[[#This Row],[Course ID]],courses!A:E,2,FALSE)</f>
        <v>0.0</v>
      </c>
      <c r="D657" t="n">
        <f>VLOOKUP(data[[#This Row],[Course ID]],courses!A:E,3,FALSE)</f>
        <v>0.0</v>
      </c>
      <c r="E657" t="n">
        <f>VLOOKUP(data[[#This Row],[Course ID]],courses!A:E,4,FALSE)</f>
        <v>0.0</v>
      </c>
      <c r="F657" t="n">
        <f>VLOOKUP(data[[#This Row],[Course ID]],courses!A:E,5,FALSE)</f>
        <v>0.0</v>
      </c>
      <c r="G657" t="inlineStr">
        <is>
          <t>4269680</t>
        </is>
      </c>
      <c r="H657" t="inlineStr">
        <is>
          <t>BeginDownloadAlternativeFormats</t>
        </is>
      </c>
      <c r="I657" t="n">
        <v>0.0</v>
      </c>
      <c r="J657" t="n">
        <v>1.0</v>
      </c>
      <c r="K657" t="n">
        <v>0.0</v>
      </c>
      <c r="L657" t="n">
        <v>0.0</v>
      </c>
      <c r="M657" t="n">
        <v>1.610088232E9</v>
      </c>
      <c r="N657" t="inlineStr">
        <is>
          <t>6859</t>
        </is>
      </c>
      <c r="O657" t="inlineStr">
        <is>
          <t>document</t>
        </is>
      </c>
      <c r="P657" t="inlineStr">
        <is>
          <t>Pdf</t>
        </is>
      </c>
      <c r="Q657" t="inlineStr">
        <is>
          <t/>
        </is>
      </c>
      <c r="R657" t="inlineStr">
        <is>
          <t/>
        </is>
      </c>
      <c r="S657" t="inlineStr">
        <is>
          <t/>
        </is>
      </c>
      <c r="T657" t="n">
        <v>44200.0</v>
      </c>
      <c r="U657" t="n">
        <v>1.0</v>
      </c>
      <c r="V657" t="n">
        <v>0.0</v>
      </c>
    </row>
    <row r="658">
      <c r="A658" t="n">
        <v>4.0054246E7</v>
      </c>
      <c r="B658" t="inlineStr">
        <is>
          <t>74</t>
        </is>
      </c>
      <c r="C658" t="n">
        <f>VLOOKUP(data[[#This Row],[Course ID]],courses!A:E,2,FALSE)</f>
        <v>0.0</v>
      </c>
      <c r="D658" t="n">
        <f>VLOOKUP(data[[#This Row],[Course ID]],courses!A:E,3,FALSE)</f>
        <v>0.0</v>
      </c>
      <c r="E658" t="n">
        <f>VLOOKUP(data[[#This Row],[Course ID]],courses!A:E,4,FALSE)</f>
        <v>0.0</v>
      </c>
      <c r="F658" t="n">
        <f>VLOOKUP(data[[#This Row],[Course ID]],courses!A:E,5,FALSE)</f>
        <v>0.0</v>
      </c>
      <c r="G658" t="inlineStr">
        <is>
          <t>4165715</t>
        </is>
      </c>
      <c r="H658" t="inlineStr">
        <is>
          <t>EngageAlternativeFormat</t>
        </is>
      </c>
      <c r="I658" t="n">
        <v>1.0</v>
      </c>
      <c r="J658" t="n">
        <v>0.0</v>
      </c>
      <c r="K658" t="n">
        <v>0.0</v>
      </c>
      <c r="L658" t="n">
        <v>0.0</v>
      </c>
      <c r="M658" t="n">
        <v>1.610091592E9</v>
      </c>
      <c r="N658" t="inlineStr">
        <is>
          <t>6859</t>
        </is>
      </c>
      <c r="O658" t="inlineStr">
        <is>
          <t>pdf</t>
        </is>
      </c>
      <c r="P658" t="inlineStr">
        <is>
          <t/>
        </is>
      </c>
      <c r="Q658" t="inlineStr">
        <is>
          <t/>
        </is>
      </c>
      <c r="R658" t="inlineStr">
        <is>
          <t/>
        </is>
      </c>
      <c r="S658" t="inlineStr">
        <is>
          <t/>
        </is>
      </c>
      <c r="T658" t="n">
        <v>44200.0</v>
      </c>
      <c r="U658" t="n">
        <v>1.0</v>
      </c>
      <c r="V658" t="n">
        <v>0.0</v>
      </c>
    </row>
    <row r="659">
      <c r="A659" t="n">
        <v>-5.61248326E8</v>
      </c>
      <c r="B659" t="inlineStr">
        <is>
          <t>60</t>
        </is>
      </c>
      <c r="C659" t="n">
        <f>VLOOKUP(data[[#This Row],[Course ID]],courses!A:E,2,FALSE)</f>
        <v>0.0</v>
      </c>
      <c r="D659" t="n">
        <f>VLOOKUP(data[[#This Row],[Course ID]],courses!A:E,3,FALSE)</f>
        <v>0.0</v>
      </c>
      <c r="E659" t="n">
        <f>VLOOKUP(data[[#This Row],[Course ID]],courses!A:E,4,FALSE)</f>
        <v>0.0</v>
      </c>
      <c r="F659" t="n">
        <f>VLOOKUP(data[[#This Row],[Course ID]],courses!A:E,5,FALSE)</f>
        <v>0.0</v>
      </c>
      <c r="G659" t="inlineStr">
        <is>
          <t>4184617</t>
        </is>
      </c>
      <c r="H659" t="inlineStr">
        <is>
          <t>EngageAlternativeFormat</t>
        </is>
      </c>
      <c r="I659" t="n">
        <v>1.0</v>
      </c>
      <c r="J659" t="n">
        <v>0.0</v>
      </c>
      <c r="K659" t="n">
        <v>0.0</v>
      </c>
      <c r="L659" t="n">
        <v>0.0</v>
      </c>
      <c r="M659" t="n">
        <v>1.610092104E9</v>
      </c>
      <c r="N659" t="inlineStr">
        <is>
          <t>6859</t>
        </is>
      </c>
      <c r="O659" t="inlineStr">
        <is>
          <t>pdf</t>
        </is>
      </c>
      <c r="P659" t="inlineStr">
        <is>
          <t/>
        </is>
      </c>
      <c r="Q659" t="inlineStr">
        <is>
          <t/>
        </is>
      </c>
      <c r="R659" t="inlineStr">
        <is>
          <t/>
        </is>
      </c>
      <c r="S659" t="inlineStr">
        <is>
          <t/>
        </is>
      </c>
      <c r="T659" t="n">
        <v>44200.0</v>
      </c>
      <c r="U659" t="n">
        <v>1.0</v>
      </c>
      <c r="V659" t="n">
        <v>0.0</v>
      </c>
    </row>
    <row r="660">
      <c r="A660" t="n">
        <v>1.59933145E8</v>
      </c>
      <c r="B660" t="inlineStr">
        <is>
          <t>74</t>
        </is>
      </c>
      <c r="C660" t="n">
        <f>VLOOKUP(data[[#This Row],[Course ID]],courses!A:E,2,FALSE)</f>
        <v>0.0</v>
      </c>
      <c r="D660" t="n">
        <f>VLOOKUP(data[[#This Row],[Course ID]],courses!A:E,3,FALSE)</f>
        <v>0.0</v>
      </c>
      <c r="E660" t="n">
        <f>VLOOKUP(data[[#This Row],[Course ID]],courses!A:E,4,FALSE)</f>
        <v>0.0</v>
      </c>
      <c r="F660" t="n">
        <f>VLOOKUP(data[[#This Row],[Course ID]],courses!A:E,5,FALSE)</f>
        <v>0.0</v>
      </c>
      <c r="G660" t="inlineStr">
        <is>
          <t>4165715</t>
        </is>
      </c>
      <c r="H660" t="inlineStr">
        <is>
          <t>EngageAlternativeFormat</t>
        </is>
      </c>
      <c r="I660" t="n">
        <v>1.0</v>
      </c>
      <c r="J660" t="n">
        <v>0.0</v>
      </c>
      <c r="K660" t="n">
        <v>0.0</v>
      </c>
      <c r="L660" t="n">
        <v>0.0</v>
      </c>
      <c r="M660" t="n">
        <v>1.61009623E9</v>
      </c>
      <c r="N660" t="inlineStr">
        <is>
          <t>6859</t>
        </is>
      </c>
      <c r="O660" t="inlineStr">
        <is>
          <t>pdf</t>
        </is>
      </c>
      <c r="P660" t="inlineStr">
        <is>
          <t/>
        </is>
      </c>
      <c r="Q660" t="inlineStr">
        <is>
          <t/>
        </is>
      </c>
      <c r="R660" t="inlineStr">
        <is>
          <t/>
        </is>
      </c>
      <c r="S660" t="inlineStr">
        <is>
          <t/>
        </is>
      </c>
      <c r="T660" t="n">
        <v>44200.0</v>
      </c>
      <c r="U660" t="n">
        <v>1.0</v>
      </c>
      <c r="V660" t="n">
        <v>0.0</v>
      </c>
    </row>
    <row r="661">
      <c r="A661" t="n">
        <v>-1.539454914E9</v>
      </c>
      <c r="B661" t="inlineStr">
        <is>
          <t>127</t>
        </is>
      </c>
      <c r="C661" t="n">
        <f>VLOOKUP(data[[#This Row],[Course ID]],courses!A:E,2,FALSE)</f>
        <v>0.0</v>
      </c>
      <c r="D661" t="n">
        <f>VLOOKUP(data[[#This Row],[Course ID]],courses!A:E,3,FALSE)</f>
        <v>0.0</v>
      </c>
      <c r="E661" t="n">
        <f>VLOOKUP(data[[#This Row],[Course ID]],courses!A:E,4,FALSE)</f>
        <v>0.0</v>
      </c>
      <c r="F661" t="n">
        <f>VLOOKUP(data[[#This Row],[Course ID]],courses!A:E,5,FALSE)</f>
        <v>0.0</v>
      </c>
      <c r="G661" t="inlineStr">
        <is>
          <t>2274844</t>
        </is>
      </c>
      <c r="H661" t="inlineStr">
        <is>
          <t>EngageAlternativeFormat</t>
        </is>
      </c>
      <c r="I661" t="n">
        <v>1.0</v>
      </c>
      <c r="J661" t="n">
        <v>0.0</v>
      </c>
      <c r="K661" t="n">
        <v>0.0</v>
      </c>
      <c r="L661" t="n">
        <v>0.0</v>
      </c>
      <c r="M661" t="n">
        <v>1.61009964E9</v>
      </c>
      <c r="N661" t="inlineStr">
        <is>
          <t>6859</t>
        </is>
      </c>
      <c r="O661" t="inlineStr">
        <is>
          <t>pdf</t>
        </is>
      </c>
      <c r="P661" t="inlineStr">
        <is>
          <t/>
        </is>
      </c>
      <c r="Q661" t="inlineStr">
        <is>
          <t/>
        </is>
      </c>
      <c r="R661" t="inlineStr">
        <is>
          <t/>
        </is>
      </c>
      <c r="S661" t="inlineStr">
        <is>
          <t/>
        </is>
      </c>
      <c r="T661" t="n">
        <v>44200.0</v>
      </c>
      <c r="U661" t="n">
        <v>1.0</v>
      </c>
      <c r="V661" t="n">
        <v>0.0</v>
      </c>
    </row>
    <row r="662">
      <c r="A662" t="n">
        <v>-1.094211428E9</v>
      </c>
      <c r="B662" t="inlineStr">
        <is>
          <t>32</t>
        </is>
      </c>
      <c r="C662" t="n">
        <f>VLOOKUP(data[[#This Row],[Course ID]],courses!A:E,2,FALSE)</f>
        <v>0.0</v>
      </c>
      <c r="D662" t="n">
        <f>VLOOKUP(data[[#This Row],[Course ID]],courses!A:E,3,FALSE)</f>
        <v>0.0</v>
      </c>
      <c r="E662" t="n">
        <f>VLOOKUP(data[[#This Row],[Course ID]],courses!A:E,4,FALSE)</f>
        <v>0.0</v>
      </c>
      <c r="F662" t="n">
        <f>VLOOKUP(data[[#This Row],[Course ID]],courses!A:E,5,FALSE)</f>
        <v>0.0</v>
      </c>
      <c r="G662" t="inlineStr">
        <is>
          <t>4266154</t>
        </is>
      </c>
      <c r="H662" t="inlineStr">
        <is>
          <t>EngageAlternativeFormat</t>
        </is>
      </c>
      <c r="I662" t="n">
        <v>1.0</v>
      </c>
      <c r="J662" t="n">
        <v>0.0</v>
      </c>
      <c r="K662" t="n">
        <v>0.0</v>
      </c>
      <c r="L662" t="n">
        <v>0.0</v>
      </c>
      <c r="M662" t="n">
        <v>1.610101946E9</v>
      </c>
      <c r="N662" t="inlineStr">
        <is>
          <t>6859</t>
        </is>
      </c>
      <c r="O662" t="inlineStr">
        <is>
          <t>pdf</t>
        </is>
      </c>
      <c r="P662" t="inlineStr">
        <is>
          <t/>
        </is>
      </c>
      <c r="Q662" t="inlineStr">
        <is>
          <t/>
        </is>
      </c>
      <c r="R662" t="inlineStr">
        <is>
          <t/>
        </is>
      </c>
      <c r="S662" t="inlineStr">
        <is>
          <t/>
        </is>
      </c>
      <c r="T662" t="n">
        <v>44200.0</v>
      </c>
      <c r="U662" t="n">
        <v>1.0</v>
      </c>
      <c r="V662" t="n">
        <v>0.0</v>
      </c>
    </row>
    <row r="663">
      <c r="A663" t="n">
        <v>1.03967807E8</v>
      </c>
      <c r="B663" t="inlineStr">
        <is>
          <t>74</t>
        </is>
      </c>
      <c r="C663" t="n">
        <f>VLOOKUP(data[[#This Row],[Course ID]],courses!A:E,2,FALSE)</f>
        <v>0.0</v>
      </c>
      <c r="D663" t="n">
        <f>VLOOKUP(data[[#This Row],[Course ID]],courses!A:E,3,FALSE)</f>
        <v>0.0</v>
      </c>
      <c r="E663" t="n">
        <f>VLOOKUP(data[[#This Row],[Course ID]],courses!A:E,4,FALSE)</f>
        <v>0.0</v>
      </c>
      <c r="F663" t="n">
        <f>VLOOKUP(data[[#This Row],[Course ID]],courses!A:E,5,FALSE)</f>
        <v>0.0</v>
      </c>
      <c r="G663" t="inlineStr">
        <is>
          <t>4165715</t>
        </is>
      </c>
      <c r="H663" t="inlineStr">
        <is>
          <t>EngageAlternativeFormat</t>
        </is>
      </c>
      <c r="I663" t="n">
        <v>1.0</v>
      </c>
      <c r="J663" t="n">
        <v>0.0</v>
      </c>
      <c r="K663" t="n">
        <v>0.0</v>
      </c>
      <c r="L663" t="n">
        <v>0.0</v>
      </c>
      <c r="M663" t="n">
        <v>1.610102371E9</v>
      </c>
      <c r="N663" t="inlineStr">
        <is>
          <t>6859</t>
        </is>
      </c>
      <c r="O663" t="inlineStr">
        <is>
          <t>pdf</t>
        </is>
      </c>
      <c r="P663" t="inlineStr">
        <is>
          <t/>
        </is>
      </c>
      <c r="Q663" t="inlineStr">
        <is>
          <t/>
        </is>
      </c>
      <c r="R663" t="inlineStr">
        <is>
          <t/>
        </is>
      </c>
      <c r="S663" t="inlineStr">
        <is>
          <t/>
        </is>
      </c>
      <c r="T663" t="n">
        <v>44200.0</v>
      </c>
      <c r="U663" t="n">
        <v>1.0</v>
      </c>
      <c r="V663" t="n">
        <v>0.0</v>
      </c>
    </row>
    <row r="664">
      <c r="A664" t="n">
        <v>-2.31567064E8</v>
      </c>
      <c r="B664" t="inlineStr">
        <is>
          <t>17270</t>
        </is>
      </c>
      <c r="C664" t="n">
        <f>VLOOKUP(data[[#This Row],[Course ID]],courses!A:E,2,FALSE)</f>
        <v>0.0</v>
      </c>
      <c r="D664" t="n">
        <f>VLOOKUP(data[[#This Row],[Course ID]],courses!A:E,3,FALSE)</f>
        <v>0.0</v>
      </c>
      <c r="E664" t="n">
        <f>VLOOKUP(data[[#This Row],[Course ID]],courses!A:E,4,FALSE)</f>
        <v>0.0</v>
      </c>
      <c r="F664" t="n">
        <f>VLOOKUP(data[[#This Row],[Course ID]],courses!A:E,5,FALSE)</f>
        <v>0.0</v>
      </c>
      <c r="G664" t="inlineStr">
        <is>
          <t>4269667</t>
        </is>
      </c>
      <c r="H664" t="inlineStr">
        <is>
          <t>EngageAlternativeFormat</t>
        </is>
      </c>
      <c r="I664" t="n">
        <v>1.0</v>
      </c>
      <c r="J664" t="n">
        <v>0.0</v>
      </c>
      <c r="K664" t="n">
        <v>0.0</v>
      </c>
      <c r="L664" t="n">
        <v>0.0</v>
      </c>
      <c r="M664" t="n">
        <v>1.61010301E9</v>
      </c>
      <c r="N664" t="inlineStr">
        <is>
          <t>6859</t>
        </is>
      </c>
      <c r="O664" t="inlineStr">
        <is>
          <t>pdf</t>
        </is>
      </c>
      <c r="P664" t="inlineStr">
        <is>
          <t/>
        </is>
      </c>
      <c r="Q664" t="inlineStr">
        <is>
          <t/>
        </is>
      </c>
      <c r="R664" t="inlineStr">
        <is>
          <t/>
        </is>
      </c>
      <c r="S664" t="inlineStr">
        <is>
          <t/>
        </is>
      </c>
      <c r="T664" t="n">
        <v>44200.0</v>
      </c>
      <c r="U664" t="n">
        <v>1.0</v>
      </c>
      <c r="V664" t="n">
        <v>0.0</v>
      </c>
    </row>
    <row r="665">
      <c r="A665" t="n">
        <v>-5.52599301E8</v>
      </c>
      <c r="B665" t="inlineStr">
        <is>
          <t>64</t>
        </is>
      </c>
      <c r="C665" t="n">
        <f>VLOOKUP(data[[#This Row],[Course ID]],courses!A:E,2,FALSE)</f>
        <v>0.0</v>
      </c>
      <c r="D665" t="n">
        <f>VLOOKUP(data[[#This Row],[Course ID]],courses!A:E,3,FALSE)</f>
        <v>0.0</v>
      </c>
      <c r="E665" t="n">
        <f>VLOOKUP(data[[#This Row],[Course ID]],courses!A:E,4,FALSE)</f>
        <v>0.0</v>
      </c>
      <c r="F665" t="n">
        <f>VLOOKUP(data[[#This Row],[Course ID]],courses!A:E,5,FALSE)</f>
        <v>0.0</v>
      </c>
      <c r="G665" t="inlineStr">
        <is>
          <t>4271648</t>
        </is>
      </c>
      <c r="H665" t="inlineStr">
        <is>
          <t>EngageAlternativeFormat</t>
        </is>
      </c>
      <c r="I665" t="n">
        <v>1.0</v>
      </c>
      <c r="J665" t="n">
        <v>0.0</v>
      </c>
      <c r="K665" t="n">
        <v>0.0</v>
      </c>
      <c r="L665" t="n">
        <v>0.0</v>
      </c>
      <c r="M665" t="n">
        <v>1.610103318E9</v>
      </c>
      <c r="N665" t="inlineStr">
        <is>
          <t>6859</t>
        </is>
      </c>
      <c r="O665" t="inlineStr">
        <is>
          <t>pdf</t>
        </is>
      </c>
      <c r="P665" t="inlineStr">
        <is>
          <t/>
        </is>
      </c>
      <c r="Q665" t="inlineStr">
        <is>
          <t/>
        </is>
      </c>
      <c r="R665" t="inlineStr">
        <is>
          <t/>
        </is>
      </c>
      <c r="S665" t="inlineStr">
        <is>
          <t/>
        </is>
      </c>
      <c r="T665" t="n">
        <v>44200.0</v>
      </c>
      <c r="U665" t="n">
        <v>1.0</v>
      </c>
      <c r="V665" t="n">
        <v>0.0</v>
      </c>
    </row>
    <row r="666">
      <c r="A666" t="n">
        <v>1.777890385E9</v>
      </c>
      <c r="B666" t="inlineStr">
        <is>
          <t>64</t>
        </is>
      </c>
      <c r="C666" t="n">
        <f>VLOOKUP(data[[#This Row],[Course ID]],courses!A:E,2,FALSE)</f>
        <v>0.0</v>
      </c>
      <c r="D666" t="n">
        <f>VLOOKUP(data[[#This Row],[Course ID]],courses!A:E,3,FALSE)</f>
        <v>0.0</v>
      </c>
      <c r="E666" t="n">
        <f>VLOOKUP(data[[#This Row],[Course ID]],courses!A:E,4,FALSE)</f>
        <v>0.0</v>
      </c>
      <c r="F666" t="n">
        <f>VLOOKUP(data[[#This Row],[Course ID]],courses!A:E,5,FALSE)</f>
        <v>0.0</v>
      </c>
      <c r="G666" t="inlineStr">
        <is>
          <t>4271648</t>
        </is>
      </c>
      <c r="H666" t="inlineStr">
        <is>
          <t>BeginDownloadAlternativeFormats</t>
        </is>
      </c>
      <c r="I666" t="n">
        <v>0.0</v>
      </c>
      <c r="J666" t="n">
        <v>1.0</v>
      </c>
      <c r="K666" t="n">
        <v>0.0</v>
      </c>
      <c r="L666" t="n">
        <v>0.0</v>
      </c>
      <c r="M666" t="n">
        <v>1.610103324E9</v>
      </c>
      <c r="N666" t="inlineStr">
        <is>
          <t>6859</t>
        </is>
      </c>
      <c r="O666" t="inlineStr">
        <is>
          <t>pdf</t>
        </is>
      </c>
      <c r="P666" t="inlineStr">
        <is>
          <t>Html</t>
        </is>
      </c>
      <c r="Q666" t="inlineStr">
        <is>
          <t/>
        </is>
      </c>
      <c r="R666" t="inlineStr">
        <is>
          <t/>
        </is>
      </c>
      <c r="S666" t="inlineStr">
        <is>
          <t/>
        </is>
      </c>
      <c r="T666" t="n">
        <v>44200.0</v>
      </c>
      <c r="U666" t="n">
        <v>1.0</v>
      </c>
      <c r="V666" t="n">
        <v>0.0</v>
      </c>
    </row>
    <row r="667">
      <c r="A667" t="n">
        <v>9.79447417E8</v>
      </c>
      <c r="B667" t="inlineStr">
        <is>
          <t>64</t>
        </is>
      </c>
      <c r="C667" t="n">
        <f>VLOOKUP(data[[#This Row],[Course ID]],courses!A:E,2,FALSE)</f>
        <v>0.0</v>
      </c>
      <c r="D667" t="n">
        <f>VLOOKUP(data[[#This Row],[Course ID]],courses!A:E,3,FALSE)</f>
        <v>0.0</v>
      </c>
      <c r="E667" t="n">
        <f>VLOOKUP(data[[#This Row],[Course ID]],courses!A:E,4,FALSE)</f>
        <v>0.0</v>
      </c>
      <c r="F667" t="n">
        <f>VLOOKUP(data[[#This Row],[Course ID]],courses!A:E,5,FALSE)</f>
        <v>0.0</v>
      </c>
      <c r="G667" t="inlineStr">
        <is>
          <t>2121045</t>
        </is>
      </c>
      <c r="H667" t="inlineStr">
        <is>
          <t>EngageAlternativeFormat</t>
        </is>
      </c>
      <c r="I667" t="n">
        <v>1.0</v>
      </c>
      <c r="J667" t="n">
        <v>0.0</v>
      </c>
      <c r="K667" t="n">
        <v>0.0</v>
      </c>
      <c r="L667" t="n">
        <v>0.0</v>
      </c>
      <c r="M667" t="n">
        <v>1.61010385E9</v>
      </c>
      <c r="N667" t="inlineStr">
        <is>
          <t>6859</t>
        </is>
      </c>
      <c r="O667" t="inlineStr">
        <is>
          <t>pdf</t>
        </is>
      </c>
      <c r="P667" t="inlineStr">
        <is>
          <t/>
        </is>
      </c>
      <c r="Q667" t="inlineStr">
        <is>
          <t/>
        </is>
      </c>
      <c r="R667" t="inlineStr">
        <is>
          <t/>
        </is>
      </c>
      <c r="S667" t="inlineStr">
        <is>
          <t/>
        </is>
      </c>
      <c r="T667" t="n">
        <v>44200.0</v>
      </c>
      <c r="U667" t="n">
        <v>1.0</v>
      </c>
      <c r="V667" t="n">
        <v>0.0</v>
      </c>
    </row>
    <row r="668">
      <c r="A668" t="n">
        <v>1.9426032E9</v>
      </c>
      <c r="B668" t="inlineStr">
        <is>
          <t>64</t>
        </is>
      </c>
      <c r="C668" t="n">
        <f>VLOOKUP(data[[#This Row],[Course ID]],courses!A:E,2,FALSE)</f>
        <v>0.0</v>
      </c>
      <c r="D668" t="n">
        <f>VLOOKUP(data[[#This Row],[Course ID]],courses!A:E,3,FALSE)</f>
        <v>0.0</v>
      </c>
      <c r="E668" t="n">
        <f>VLOOKUP(data[[#This Row],[Course ID]],courses!A:E,4,FALSE)</f>
        <v>0.0</v>
      </c>
      <c r="F668" t="n">
        <f>VLOOKUP(data[[#This Row],[Course ID]],courses!A:E,5,FALSE)</f>
        <v>0.0</v>
      </c>
      <c r="G668" t="inlineStr">
        <is>
          <t>2121045</t>
        </is>
      </c>
      <c r="H668" t="inlineStr">
        <is>
          <t>EngageAlternativeFormat</t>
        </is>
      </c>
      <c r="I668" t="n">
        <v>1.0</v>
      </c>
      <c r="J668" t="n">
        <v>0.0</v>
      </c>
      <c r="K668" t="n">
        <v>0.0</v>
      </c>
      <c r="L668" t="n">
        <v>0.0</v>
      </c>
      <c r="M668" t="n">
        <v>1.610103979E9</v>
      </c>
      <c r="N668" t="inlineStr">
        <is>
          <t>6859</t>
        </is>
      </c>
      <c r="O668" t="inlineStr">
        <is>
          <t>pdf</t>
        </is>
      </c>
      <c r="P668" t="inlineStr">
        <is>
          <t/>
        </is>
      </c>
      <c r="Q668" t="inlineStr">
        <is>
          <t/>
        </is>
      </c>
      <c r="R668" t="inlineStr">
        <is>
          <t/>
        </is>
      </c>
      <c r="S668" t="inlineStr">
        <is>
          <t/>
        </is>
      </c>
      <c r="T668" t="n">
        <v>44200.0</v>
      </c>
      <c r="U668" t="n">
        <v>1.0</v>
      </c>
      <c r="V668" t="n">
        <v>0.0</v>
      </c>
    </row>
    <row r="669">
      <c r="A669" t="n">
        <v>4.28774709E8</v>
      </c>
      <c r="B669" t="inlineStr">
        <is>
          <t>64</t>
        </is>
      </c>
      <c r="C669" t="n">
        <f>VLOOKUP(data[[#This Row],[Course ID]],courses!A:E,2,FALSE)</f>
        <v>0.0</v>
      </c>
      <c r="D669" t="n">
        <f>VLOOKUP(data[[#This Row],[Course ID]],courses!A:E,3,FALSE)</f>
        <v>0.0</v>
      </c>
      <c r="E669" t="n">
        <f>VLOOKUP(data[[#This Row],[Course ID]],courses!A:E,4,FALSE)</f>
        <v>0.0</v>
      </c>
      <c r="F669" t="n">
        <f>VLOOKUP(data[[#This Row],[Course ID]],courses!A:E,5,FALSE)</f>
        <v>0.0</v>
      </c>
      <c r="G669" t="inlineStr">
        <is>
          <t>2121045</t>
        </is>
      </c>
      <c r="H669" t="inlineStr">
        <is>
          <t>BeginDownloadAlternativeFormats</t>
        </is>
      </c>
      <c r="I669" t="n">
        <v>0.0</v>
      </c>
      <c r="J669" t="n">
        <v>1.0</v>
      </c>
      <c r="K669" t="n">
        <v>0.0</v>
      </c>
      <c r="L669" t="n">
        <v>0.0</v>
      </c>
      <c r="M669" t="n">
        <v>1.610103985E9</v>
      </c>
      <c r="N669" t="inlineStr">
        <is>
          <t>6859</t>
        </is>
      </c>
      <c r="O669" t="inlineStr">
        <is>
          <t>pdf</t>
        </is>
      </c>
      <c r="P669" t="inlineStr">
        <is>
          <t>OcredPdf</t>
        </is>
      </c>
      <c r="Q669" t="inlineStr">
        <is>
          <t/>
        </is>
      </c>
      <c r="R669" t="inlineStr">
        <is>
          <t/>
        </is>
      </c>
      <c r="S669" t="inlineStr">
        <is>
          <t/>
        </is>
      </c>
      <c r="T669" t="n">
        <v>44200.0</v>
      </c>
      <c r="U669" t="n">
        <v>1.0</v>
      </c>
      <c r="V669" t="n">
        <v>0.0</v>
      </c>
    </row>
    <row r="670">
      <c r="A670" t="n">
        <v>1.932507019E9</v>
      </c>
      <c r="B670" t="inlineStr">
        <is>
          <t>74</t>
        </is>
      </c>
      <c r="C670" t="n">
        <f>VLOOKUP(data[[#This Row],[Course ID]],courses!A:E,2,FALSE)</f>
        <v>0.0</v>
      </c>
      <c r="D670" t="n">
        <f>VLOOKUP(data[[#This Row],[Course ID]],courses!A:E,3,FALSE)</f>
        <v>0.0</v>
      </c>
      <c r="E670" t="n">
        <f>VLOOKUP(data[[#This Row],[Course ID]],courses!A:E,4,FALSE)</f>
        <v>0.0</v>
      </c>
      <c r="F670" t="n">
        <f>VLOOKUP(data[[#This Row],[Course ID]],courses!A:E,5,FALSE)</f>
        <v>0.0</v>
      </c>
      <c r="G670" t="inlineStr">
        <is>
          <t>2179128</t>
        </is>
      </c>
      <c r="H670" t="inlineStr">
        <is>
          <t>EngageAlternativeFormat</t>
        </is>
      </c>
      <c r="I670" t="n">
        <v>1.0</v>
      </c>
      <c r="J670" t="n">
        <v>0.0</v>
      </c>
      <c r="K670" t="n">
        <v>0.0</v>
      </c>
      <c r="L670" t="n">
        <v>0.0</v>
      </c>
      <c r="M670" t="n">
        <v>1.610107006E9</v>
      </c>
      <c r="N670" t="inlineStr">
        <is>
          <t>6859</t>
        </is>
      </c>
      <c r="O670" t="inlineStr">
        <is>
          <t>pdf</t>
        </is>
      </c>
      <c r="P670" t="inlineStr">
        <is>
          <t/>
        </is>
      </c>
      <c r="Q670" t="inlineStr">
        <is>
          <t/>
        </is>
      </c>
      <c r="R670" t="inlineStr">
        <is>
          <t/>
        </is>
      </c>
      <c r="S670" t="inlineStr">
        <is>
          <t/>
        </is>
      </c>
      <c r="T670" t="n">
        <v>44200.0</v>
      </c>
      <c r="U670" t="n">
        <v>1.0</v>
      </c>
      <c r="V670" t="n">
        <v>0.0</v>
      </c>
    </row>
    <row r="671">
      <c r="A671" t="n">
        <v>-1.518276554E9</v>
      </c>
      <c r="B671" t="inlineStr">
        <is>
          <t>74</t>
        </is>
      </c>
      <c r="C671" t="n">
        <f>VLOOKUP(data[[#This Row],[Course ID]],courses!A:E,2,FALSE)</f>
        <v>0.0</v>
      </c>
      <c r="D671" t="n">
        <f>VLOOKUP(data[[#This Row],[Course ID]],courses!A:E,3,FALSE)</f>
        <v>0.0</v>
      </c>
      <c r="E671" t="n">
        <f>VLOOKUP(data[[#This Row],[Course ID]],courses!A:E,4,FALSE)</f>
        <v>0.0</v>
      </c>
      <c r="F671" t="n">
        <f>VLOOKUP(data[[#This Row],[Course ID]],courses!A:E,5,FALSE)</f>
        <v>0.0</v>
      </c>
      <c r="G671" t="inlineStr">
        <is>
          <t>4259037</t>
        </is>
      </c>
      <c r="H671" t="inlineStr">
        <is>
          <t>EngageAlternativeFormat</t>
        </is>
      </c>
      <c r="I671" t="n">
        <v>1.0</v>
      </c>
      <c r="J671" t="n">
        <v>0.0</v>
      </c>
      <c r="K671" t="n">
        <v>0.0</v>
      </c>
      <c r="L671" t="n">
        <v>0.0</v>
      </c>
      <c r="M671" t="n">
        <v>1.610109503E9</v>
      </c>
      <c r="N671" t="inlineStr">
        <is>
          <t>6859</t>
        </is>
      </c>
      <c r="O671" t="inlineStr">
        <is>
          <t>pdf</t>
        </is>
      </c>
      <c r="P671" t="inlineStr">
        <is>
          <t/>
        </is>
      </c>
      <c r="Q671" t="inlineStr">
        <is>
          <t/>
        </is>
      </c>
      <c r="R671" t="inlineStr">
        <is>
          <t/>
        </is>
      </c>
      <c r="S671" t="inlineStr">
        <is>
          <t/>
        </is>
      </c>
      <c r="T671" t="n">
        <v>44200.0</v>
      </c>
      <c r="U671" t="n">
        <v>1.0</v>
      </c>
      <c r="V671" t="n">
        <v>0.0</v>
      </c>
    </row>
    <row r="672">
      <c r="A672" t="n">
        <v>1.749005847E9</v>
      </c>
      <c r="B672" t="inlineStr">
        <is>
          <t>74</t>
        </is>
      </c>
      <c r="C672" t="n">
        <f>VLOOKUP(data[[#This Row],[Course ID]],courses!A:E,2,FALSE)</f>
        <v>0.0</v>
      </c>
      <c r="D672" t="n">
        <f>VLOOKUP(data[[#This Row],[Course ID]],courses!A:E,3,FALSE)</f>
        <v>0.0</v>
      </c>
      <c r="E672" t="n">
        <f>VLOOKUP(data[[#This Row],[Course ID]],courses!A:E,4,FALSE)</f>
        <v>0.0</v>
      </c>
      <c r="F672" t="n">
        <f>VLOOKUP(data[[#This Row],[Course ID]],courses!A:E,5,FALSE)</f>
        <v>0.0</v>
      </c>
      <c r="G672" t="inlineStr">
        <is>
          <t>2179128</t>
        </is>
      </c>
      <c r="H672" t="inlineStr">
        <is>
          <t>EngageAlternativeFormat</t>
        </is>
      </c>
      <c r="I672" t="n">
        <v>1.0</v>
      </c>
      <c r="J672" t="n">
        <v>0.0</v>
      </c>
      <c r="K672" t="n">
        <v>0.0</v>
      </c>
      <c r="L672" t="n">
        <v>0.0</v>
      </c>
      <c r="M672" t="n">
        <v>1.610110545E9</v>
      </c>
      <c r="N672" t="inlineStr">
        <is>
          <t>6859</t>
        </is>
      </c>
      <c r="O672" t="inlineStr">
        <is>
          <t>pdf</t>
        </is>
      </c>
      <c r="P672" t="inlineStr">
        <is>
          <t/>
        </is>
      </c>
      <c r="Q672" t="inlineStr">
        <is>
          <t/>
        </is>
      </c>
      <c r="R672" t="inlineStr">
        <is>
          <t/>
        </is>
      </c>
      <c r="S672" t="inlineStr">
        <is>
          <t/>
        </is>
      </c>
      <c r="T672" t="n">
        <v>44200.0</v>
      </c>
      <c r="U672" t="n">
        <v>1.0</v>
      </c>
      <c r="V672" t="n">
        <v>0.0</v>
      </c>
    </row>
    <row r="673">
      <c r="A673" t="n">
        <v>1.361621308E9</v>
      </c>
      <c r="B673" t="inlineStr">
        <is>
          <t>64</t>
        </is>
      </c>
      <c r="C673" t="n">
        <f>VLOOKUP(data[[#This Row],[Course ID]],courses!A:E,2,FALSE)</f>
        <v>0.0</v>
      </c>
      <c r="D673" t="n">
        <f>VLOOKUP(data[[#This Row],[Course ID]],courses!A:E,3,FALSE)</f>
        <v>0.0</v>
      </c>
      <c r="E673" t="n">
        <f>VLOOKUP(data[[#This Row],[Course ID]],courses!A:E,4,FALSE)</f>
        <v>0.0</v>
      </c>
      <c r="F673" t="n">
        <f>VLOOKUP(data[[#This Row],[Course ID]],courses!A:E,5,FALSE)</f>
        <v>0.0</v>
      </c>
      <c r="G673" t="inlineStr">
        <is>
          <t>4271648</t>
        </is>
      </c>
      <c r="H673" t="inlineStr">
        <is>
          <t>EngageAlternativeFormat</t>
        </is>
      </c>
      <c r="I673" t="n">
        <v>1.0</v>
      </c>
      <c r="J673" t="n">
        <v>0.0</v>
      </c>
      <c r="K673" t="n">
        <v>0.0</v>
      </c>
      <c r="L673" t="n">
        <v>0.0</v>
      </c>
      <c r="M673" t="n">
        <v>1.610111186E9</v>
      </c>
      <c r="N673" t="inlineStr">
        <is>
          <t>6859</t>
        </is>
      </c>
      <c r="O673" t="inlineStr">
        <is>
          <t>pdf</t>
        </is>
      </c>
      <c r="P673" t="inlineStr">
        <is>
          <t/>
        </is>
      </c>
      <c r="Q673" t="inlineStr">
        <is>
          <t/>
        </is>
      </c>
      <c r="R673" t="inlineStr">
        <is>
          <t/>
        </is>
      </c>
      <c r="S673" t="inlineStr">
        <is>
          <t/>
        </is>
      </c>
      <c r="T673" t="n">
        <v>44200.0</v>
      </c>
      <c r="U673" t="n">
        <v>1.0</v>
      </c>
      <c r="V673" t="n">
        <v>0.0</v>
      </c>
    </row>
    <row r="674">
      <c r="A674" t="n">
        <v>7.23271164E8</v>
      </c>
      <c r="B674" t="inlineStr">
        <is>
          <t>64</t>
        </is>
      </c>
      <c r="C674" t="n">
        <f>VLOOKUP(data[[#This Row],[Course ID]],courses!A:E,2,FALSE)</f>
        <v>0.0</v>
      </c>
      <c r="D674" t="n">
        <f>VLOOKUP(data[[#This Row],[Course ID]],courses!A:E,3,FALSE)</f>
        <v>0.0</v>
      </c>
      <c r="E674" t="n">
        <f>VLOOKUP(data[[#This Row],[Course ID]],courses!A:E,4,FALSE)</f>
        <v>0.0</v>
      </c>
      <c r="F674" t="n">
        <f>VLOOKUP(data[[#This Row],[Course ID]],courses!A:E,5,FALSE)</f>
        <v>0.0</v>
      </c>
      <c r="G674" t="inlineStr">
        <is>
          <t>4271646</t>
        </is>
      </c>
      <c r="H674" t="inlineStr">
        <is>
          <t>EngageAlternativeFormat</t>
        </is>
      </c>
      <c r="I674" t="n">
        <v>1.0</v>
      </c>
      <c r="J674" t="n">
        <v>0.0</v>
      </c>
      <c r="K674" t="n">
        <v>0.0</v>
      </c>
      <c r="L674" t="n">
        <v>0.0</v>
      </c>
      <c r="M674" t="n">
        <v>1.610111488E9</v>
      </c>
      <c r="N674" t="inlineStr">
        <is>
          <t>6859</t>
        </is>
      </c>
      <c r="O674" t="inlineStr">
        <is>
          <t>pdf</t>
        </is>
      </c>
      <c r="P674" t="inlineStr">
        <is>
          <t/>
        </is>
      </c>
      <c r="Q674" t="inlineStr">
        <is>
          <t/>
        </is>
      </c>
      <c r="R674" t="inlineStr">
        <is>
          <t/>
        </is>
      </c>
      <c r="S674" t="inlineStr">
        <is>
          <t/>
        </is>
      </c>
      <c r="T674" t="n">
        <v>44200.0</v>
      </c>
      <c r="U674" t="n">
        <v>1.0</v>
      </c>
      <c r="V674" t="n">
        <v>0.0</v>
      </c>
    </row>
    <row r="675">
      <c r="A675" t="n">
        <v>-1.738792177E9</v>
      </c>
      <c r="B675" t="inlineStr">
        <is>
          <t>64</t>
        </is>
      </c>
      <c r="C675" t="n">
        <f>VLOOKUP(data[[#This Row],[Course ID]],courses!A:E,2,FALSE)</f>
        <v>0.0</v>
      </c>
      <c r="D675" t="n">
        <f>VLOOKUP(data[[#This Row],[Course ID]],courses!A:E,3,FALSE)</f>
        <v>0.0</v>
      </c>
      <c r="E675" t="n">
        <f>VLOOKUP(data[[#This Row],[Course ID]],courses!A:E,4,FALSE)</f>
        <v>0.0</v>
      </c>
      <c r="F675" t="n">
        <f>VLOOKUP(data[[#This Row],[Course ID]],courses!A:E,5,FALSE)</f>
        <v>0.0</v>
      </c>
      <c r="G675" t="inlineStr">
        <is>
          <t>4271646</t>
        </is>
      </c>
      <c r="H675" t="inlineStr">
        <is>
          <t>BeginDownloadAlternativeFormats</t>
        </is>
      </c>
      <c r="I675" t="n">
        <v>0.0</v>
      </c>
      <c r="J675" t="n">
        <v>1.0</v>
      </c>
      <c r="K675" t="n">
        <v>0.0</v>
      </c>
      <c r="L675" t="n">
        <v>0.0</v>
      </c>
      <c r="M675" t="n">
        <v>1.610111493E9</v>
      </c>
      <c r="N675" t="inlineStr">
        <is>
          <t>6859</t>
        </is>
      </c>
      <c r="O675" t="inlineStr">
        <is>
          <t>pdf</t>
        </is>
      </c>
      <c r="P675" t="inlineStr">
        <is>
          <t>Html</t>
        </is>
      </c>
      <c r="Q675" t="inlineStr">
        <is>
          <t/>
        </is>
      </c>
      <c r="R675" t="inlineStr">
        <is>
          <t/>
        </is>
      </c>
      <c r="S675" t="inlineStr">
        <is>
          <t/>
        </is>
      </c>
      <c r="T675" t="n">
        <v>44200.0</v>
      </c>
      <c r="U675" t="n">
        <v>1.0</v>
      </c>
      <c r="V675" t="n">
        <v>0.0</v>
      </c>
    </row>
    <row r="676">
      <c r="A676" t="n">
        <v>-1.478132363E9</v>
      </c>
      <c r="B676" t="inlineStr">
        <is>
          <t>74</t>
        </is>
      </c>
      <c r="C676" t="n">
        <f>VLOOKUP(data[[#This Row],[Course ID]],courses!A:E,2,FALSE)</f>
        <v>0.0</v>
      </c>
      <c r="D676" t="n">
        <f>VLOOKUP(data[[#This Row],[Course ID]],courses!A:E,3,FALSE)</f>
        <v>0.0</v>
      </c>
      <c r="E676" t="n">
        <f>VLOOKUP(data[[#This Row],[Course ID]],courses!A:E,4,FALSE)</f>
        <v>0.0</v>
      </c>
      <c r="F676" t="n">
        <f>VLOOKUP(data[[#This Row],[Course ID]],courses!A:E,5,FALSE)</f>
        <v>0.0</v>
      </c>
      <c r="G676" t="inlineStr">
        <is>
          <t>2179128</t>
        </is>
      </c>
      <c r="H676" t="inlineStr">
        <is>
          <t>EngageAlternativeFormat</t>
        </is>
      </c>
      <c r="I676" t="n">
        <v>1.0</v>
      </c>
      <c r="J676" t="n">
        <v>0.0</v>
      </c>
      <c r="K676" t="n">
        <v>0.0</v>
      </c>
      <c r="L676" t="n">
        <v>0.0</v>
      </c>
      <c r="M676" t="n">
        <v>1.610113579E9</v>
      </c>
      <c r="N676" t="inlineStr">
        <is>
          <t>6859</t>
        </is>
      </c>
      <c r="O676" t="inlineStr">
        <is>
          <t>pdf</t>
        </is>
      </c>
      <c r="P676" t="inlineStr">
        <is>
          <t/>
        </is>
      </c>
      <c r="Q676" t="inlineStr">
        <is>
          <t/>
        </is>
      </c>
      <c r="R676" t="inlineStr">
        <is>
          <t/>
        </is>
      </c>
      <c r="S676" t="inlineStr">
        <is>
          <t/>
        </is>
      </c>
      <c r="T676" t="n">
        <v>44200.0</v>
      </c>
      <c r="U676" t="n">
        <v>1.0</v>
      </c>
      <c r="V676" t="n">
        <v>0.0</v>
      </c>
    </row>
    <row r="677">
      <c r="A677" t="n">
        <v>8.71977593E8</v>
      </c>
      <c r="B677" t="inlineStr">
        <is>
          <t>74</t>
        </is>
      </c>
      <c r="C677" t="n">
        <f>VLOOKUP(data[[#This Row],[Course ID]],courses!A:E,2,FALSE)</f>
        <v>0.0</v>
      </c>
      <c r="D677" t="n">
        <f>VLOOKUP(data[[#This Row],[Course ID]],courses!A:E,3,FALSE)</f>
        <v>0.0</v>
      </c>
      <c r="E677" t="n">
        <f>VLOOKUP(data[[#This Row],[Course ID]],courses!A:E,4,FALSE)</f>
        <v>0.0</v>
      </c>
      <c r="F677" t="n">
        <f>VLOOKUP(data[[#This Row],[Course ID]],courses!A:E,5,FALSE)</f>
        <v>0.0</v>
      </c>
      <c r="G677" t="inlineStr">
        <is>
          <t>2179128</t>
        </is>
      </c>
      <c r="H677" t="inlineStr">
        <is>
          <t>EngageAlternativeFormat</t>
        </is>
      </c>
      <c r="I677" t="n">
        <v>1.0</v>
      </c>
      <c r="J677" t="n">
        <v>0.0</v>
      </c>
      <c r="K677" t="n">
        <v>0.0</v>
      </c>
      <c r="L677" t="n">
        <v>0.0</v>
      </c>
      <c r="M677" t="n">
        <v>1.610115019E9</v>
      </c>
      <c r="N677" t="inlineStr">
        <is>
          <t>6859</t>
        </is>
      </c>
      <c r="O677" t="inlineStr">
        <is>
          <t>pdf</t>
        </is>
      </c>
      <c r="P677" t="inlineStr">
        <is>
          <t/>
        </is>
      </c>
      <c r="Q677" t="inlineStr">
        <is>
          <t/>
        </is>
      </c>
      <c r="R677" t="inlineStr">
        <is>
          <t/>
        </is>
      </c>
      <c r="S677" t="inlineStr">
        <is>
          <t/>
        </is>
      </c>
      <c r="T677" t="n">
        <v>44200.0</v>
      </c>
      <c r="U677" t="n">
        <v>1.0</v>
      </c>
      <c r="V677" t="n">
        <v>0.0</v>
      </c>
    </row>
    <row r="678">
      <c r="A678" t="n">
        <v>-2.18775331E8</v>
      </c>
      <c r="B678" t="inlineStr">
        <is>
          <t>74</t>
        </is>
      </c>
      <c r="C678" t="n">
        <f>VLOOKUP(data[[#This Row],[Course ID]],courses!A:E,2,FALSE)</f>
        <v>0.0</v>
      </c>
      <c r="D678" t="n">
        <f>VLOOKUP(data[[#This Row],[Course ID]],courses!A:E,3,FALSE)</f>
        <v>0.0</v>
      </c>
      <c r="E678" t="n">
        <f>VLOOKUP(data[[#This Row],[Course ID]],courses!A:E,4,FALSE)</f>
        <v>0.0</v>
      </c>
      <c r="F678" t="n">
        <f>VLOOKUP(data[[#This Row],[Course ID]],courses!A:E,5,FALSE)</f>
        <v>0.0</v>
      </c>
      <c r="G678" t="inlineStr">
        <is>
          <t>4165715</t>
        </is>
      </c>
      <c r="H678" t="inlineStr">
        <is>
          <t>EngageAlternativeFormat</t>
        </is>
      </c>
      <c r="I678" t="n">
        <v>1.0</v>
      </c>
      <c r="J678" t="n">
        <v>0.0</v>
      </c>
      <c r="K678" t="n">
        <v>0.0</v>
      </c>
      <c r="L678" t="n">
        <v>0.0</v>
      </c>
      <c r="M678" t="n">
        <v>1.610115504E9</v>
      </c>
      <c r="N678" t="inlineStr">
        <is>
          <t>6859</t>
        </is>
      </c>
      <c r="O678" t="inlineStr">
        <is>
          <t>pdf</t>
        </is>
      </c>
      <c r="P678" t="inlineStr">
        <is>
          <t/>
        </is>
      </c>
      <c r="Q678" t="inlineStr">
        <is>
          <t/>
        </is>
      </c>
      <c r="R678" t="inlineStr">
        <is>
          <t/>
        </is>
      </c>
      <c r="S678" t="inlineStr">
        <is>
          <t/>
        </is>
      </c>
      <c r="T678" t="n">
        <v>44200.0</v>
      </c>
      <c r="U678" t="n">
        <v>1.0</v>
      </c>
      <c r="V678" t="n">
        <v>0.0</v>
      </c>
    </row>
    <row r="679">
      <c r="A679" t="n">
        <v>7.7514501E7</v>
      </c>
      <c r="B679" t="inlineStr">
        <is>
          <t>74</t>
        </is>
      </c>
      <c r="C679" t="n">
        <f>VLOOKUP(data[[#This Row],[Course ID]],courses!A:E,2,FALSE)</f>
        <v>0.0</v>
      </c>
      <c r="D679" t="n">
        <f>VLOOKUP(data[[#This Row],[Course ID]],courses!A:E,3,FALSE)</f>
        <v>0.0</v>
      </c>
      <c r="E679" t="n">
        <f>VLOOKUP(data[[#This Row],[Course ID]],courses!A:E,4,FALSE)</f>
        <v>0.0</v>
      </c>
      <c r="F679" t="n">
        <f>VLOOKUP(data[[#This Row],[Course ID]],courses!A:E,5,FALSE)</f>
        <v>0.0</v>
      </c>
      <c r="G679" t="inlineStr">
        <is>
          <t>2179128</t>
        </is>
      </c>
      <c r="H679" t="inlineStr">
        <is>
          <t>EngageAlternativeFormat</t>
        </is>
      </c>
      <c r="I679" t="n">
        <v>1.0</v>
      </c>
      <c r="J679" t="n">
        <v>0.0</v>
      </c>
      <c r="K679" t="n">
        <v>0.0</v>
      </c>
      <c r="L679" t="n">
        <v>0.0</v>
      </c>
      <c r="M679" t="n">
        <v>1.610116278E9</v>
      </c>
      <c r="N679" t="inlineStr">
        <is>
          <t>6859</t>
        </is>
      </c>
      <c r="O679" t="inlineStr">
        <is>
          <t>pdf</t>
        </is>
      </c>
      <c r="P679" t="inlineStr">
        <is>
          <t/>
        </is>
      </c>
      <c r="Q679" t="inlineStr">
        <is>
          <t/>
        </is>
      </c>
      <c r="R679" t="inlineStr">
        <is>
          <t/>
        </is>
      </c>
      <c r="S679" t="inlineStr">
        <is>
          <t/>
        </is>
      </c>
      <c r="T679" t="n">
        <v>44200.0</v>
      </c>
      <c r="U679" t="n">
        <v>1.0</v>
      </c>
      <c r="V679" t="n">
        <v>0.0</v>
      </c>
    </row>
    <row r="680">
      <c r="A680" t="n">
        <v>-1.929869169E9</v>
      </c>
      <c r="B680" t="inlineStr">
        <is>
          <t>26267</t>
        </is>
      </c>
      <c r="C680" t="n">
        <f>VLOOKUP(data[[#This Row],[Course ID]],courses!A:E,2,FALSE)</f>
        <v>0.0</v>
      </c>
      <c r="D680" t="n">
        <f>VLOOKUP(data[[#This Row],[Course ID]],courses!A:E,3,FALSE)</f>
        <v>0.0</v>
      </c>
      <c r="E680" t="n">
        <f>VLOOKUP(data[[#This Row],[Course ID]],courses!A:E,4,FALSE)</f>
        <v>0.0</v>
      </c>
      <c r="F680" t="n">
        <f>VLOOKUP(data[[#This Row],[Course ID]],courses!A:E,5,FALSE)</f>
        <v>0.0</v>
      </c>
      <c r="G680" t="inlineStr">
        <is>
          <t>4266861</t>
        </is>
      </c>
      <c r="H680" t="inlineStr">
        <is>
          <t>EngageAlternativeFormat</t>
        </is>
      </c>
      <c r="I680" t="n">
        <v>1.0</v>
      </c>
      <c r="J680" t="n">
        <v>0.0</v>
      </c>
      <c r="K680" t="n">
        <v>0.0</v>
      </c>
      <c r="L680" t="n">
        <v>0.0</v>
      </c>
      <c r="M680" t="n">
        <v>1.610124086E9</v>
      </c>
      <c r="N680" t="inlineStr">
        <is>
          <t>6859</t>
        </is>
      </c>
      <c r="O680" t="inlineStr">
        <is>
          <t>pdf</t>
        </is>
      </c>
      <c r="P680" t="inlineStr">
        <is>
          <t/>
        </is>
      </c>
      <c r="Q680" t="inlineStr">
        <is>
          <t/>
        </is>
      </c>
      <c r="R680" t="inlineStr">
        <is>
          <t/>
        </is>
      </c>
      <c r="S680" t="inlineStr">
        <is>
          <t/>
        </is>
      </c>
      <c r="T680" t="n">
        <v>44200.0</v>
      </c>
      <c r="U680" t="n">
        <v>1.0</v>
      </c>
      <c r="V680" t="n">
        <v>0.0</v>
      </c>
    </row>
    <row r="681">
      <c r="A681" t="n">
        <v>1.49976683E8</v>
      </c>
      <c r="B681" t="inlineStr">
        <is>
          <t>26267</t>
        </is>
      </c>
      <c r="C681" t="n">
        <f>VLOOKUP(data[[#This Row],[Course ID]],courses!A:E,2,FALSE)</f>
        <v>0.0</v>
      </c>
      <c r="D681" t="n">
        <f>VLOOKUP(data[[#This Row],[Course ID]],courses!A:E,3,FALSE)</f>
        <v>0.0</v>
      </c>
      <c r="E681" t="n">
        <f>VLOOKUP(data[[#This Row],[Course ID]],courses!A:E,4,FALSE)</f>
        <v>0.0</v>
      </c>
      <c r="F681" t="n">
        <f>VLOOKUP(data[[#This Row],[Course ID]],courses!A:E,5,FALSE)</f>
        <v>0.0</v>
      </c>
      <c r="G681" t="inlineStr">
        <is>
          <t>4266861</t>
        </is>
      </c>
      <c r="H681" t="inlineStr">
        <is>
          <t>BeginDownloadAlternativeFormats</t>
        </is>
      </c>
      <c r="I681" t="n">
        <v>0.0</v>
      </c>
      <c r="J681" t="n">
        <v>1.0</v>
      </c>
      <c r="K681" t="n">
        <v>0.0</v>
      </c>
      <c r="L681" t="n">
        <v>0.0</v>
      </c>
      <c r="M681" t="n">
        <v>1.610124088E9</v>
      </c>
      <c r="N681" t="inlineStr">
        <is>
          <t>6859</t>
        </is>
      </c>
      <c r="O681" t="inlineStr">
        <is>
          <t>pdf</t>
        </is>
      </c>
      <c r="P681" t="inlineStr">
        <is>
          <t>Html</t>
        </is>
      </c>
      <c r="Q681" t="inlineStr">
        <is>
          <t/>
        </is>
      </c>
      <c r="R681" t="inlineStr">
        <is>
          <t/>
        </is>
      </c>
      <c r="S681" t="inlineStr">
        <is>
          <t/>
        </is>
      </c>
      <c r="T681" t="n">
        <v>44200.0</v>
      </c>
      <c r="U681" t="n">
        <v>1.0</v>
      </c>
      <c r="V681" t="n">
        <v>0.0</v>
      </c>
    </row>
    <row r="682">
      <c r="A682" t="n">
        <v>2.126572693E9</v>
      </c>
      <c r="B682" t="inlineStr">
        <is>
          <t>74</t>
        </is>
      </c>
      <c r="C682" t="n">
        <f>VLOOKUP(data[[#This Row],[Course ID]],courses!A:E,2,FALSE)</f>
        <v>0.0</v>
      </c>
      <c r="D682" t="n">
        <f>VLOOKUP(data[[#This Row],[Course ID]],courses!A:E,3,FALSE)</f>
        <v>0.0</v>
      </c>
      <c r="E682" t="n">
        <f>VLOOKUP(data[[#This Row],[Course ID]],courses!A:E,4,FALSE)</f>
        <v>0.0</v>
      </c>
      <c r="F682" t="n">
        <f>VLOOKUP(data[[#This Row],[Course ID]],courses!A:E,5,FALSE)</f>
        <v>0.0</v>
      </c>
      <c r="G682" t="inlineStr">
        <is>
          <t>4165715</t>
        </is>
      </c>
      <c r="H682" t="inlineStr">
        <is>
          <t>EngageAlternativeFormat</t>
        </is>
      </c>
      <c r="I682" t="n">
        <v>1.0</v>
      </c>
      <c r="J682" t="n">
        <v>0.0</v>
      </c>
      <c r="K682" t="n">
        <v>0.0</v>
      </c>
      <c r="L682" t="n">
        <v>0.0</v>
      </c>
      <c r="M682" t="n">
        <v>1.610135423E9</v>
      </c>
      <c r="N682" t="inlineStr">
        <is>
          <t>6859</t>
        </is>
      </c>
      <c r="O682" t="inlineStr">
        <is>
          <t>pdf</t>
        </is>
      </c>
      <c r="P682" t="inlineStr">
        <is>
          <t/>
        </is>
      </c>
      <c r="Q682" t="inlineStr">
        <is>
          <t/>
        </is>
      </c>
      <c r="R682" t="inlineStr">
        <is>
          <t/>
        </is>
      </c>
      <c r="S682" t="inlineStr">
        <is>
          <t/>
        </is>
      </c>
      <c r="T682" t="n">
        <v>44200.0</v>
      </c>
      <c r="U682" t="n">
        <v>1.0</v>
      </c>
      <c r="V682" t="n">
        <v>0.0</v>
      </c>
    </row>
    <row r="683">
      <c r="A683" t="n">
        <v>-9.82929234E8</v>
      </c>
      <c r="B683" t="inlineStr">
        <is>
          <t>64</t>
        </is>
      </c>
      <c r="C683" t="n">
        <f>VLOOKUP(data[[#This Row],[Course ID]],courses!A:E,2,FALSE)</f>
        <v>0.0</v>
      </c>
      <c r="D683" t="n">
        <f>VLOOKUP(data[[#This Row],[Course ID]],courses!A:E,3,FALSE)</f>
        <v>0.0</v>
      </c>
      <c r="E683" t="n">
        <f>VLOOKUP(data[[#This Row],[Course ID]],courses!A:E,4,FALSE)</f>
        <v>0.0</v>
      </c>
      <c r="F683" t="n">
        <f>VLOOKUP(data[[#This Row],[Course ID]],courses!A:E,5,FALSE)</f>
        <v>0.0</v>
      </c>
      <c r="G683" t="inlineStr">
        <is>
          <t>2121045</t>
        </is>
      </c>
      <c r="H683" t="inlineStr">
        <is>
          <t>EngageAlternativeFormat</t>
        </is>
      </c>
      <c r="I683" t="n">
        <v>1.0</v>
      </c>
      <c r="J683" t="n">
        <v>0.0</v>
      </c>
      <c r="K683" t="n">
        <v>0.0</v>
      </c>
      <c r="L683" t="n">
        <v>0.0</v>
      </c>
      <c r="M683" t="n">
        <v>1.610157869E9</v>
      </c>
      <c r="N683" t="inlineStr">
        <is>
          <t>6859</t>
        </is>
      </c>
      <c r="O683" t="inlineStr">
        <is>
          <t>pdf</t>
        </is>
      </c>
      <c r="P683" t="inlineStr">
        <is>
          <t/>
        </is>
      </c>
      <c r="Q683" t="inlineStr">
        <is>
          <t/>
        </is>
      </c>
      <c r="R683" t="inlineStr">
        <is>
          <t/>
        </is>
      </c>
      <c r="S683" t="inlineStr">
        <is>
          <t/>
        </is>
      </c>
      <c r="T683" t="n">
        <v>44200.0</v>
      </c>
      <c r="U683" t="n">
        <v>1.0</v>
      </c>
      <c r="V683" t="n">
        <v>0.0</v>
      </c>
    </row>
    <row r="684">
      <c r="A684" t="n">
        <v>-1.801749324E9</v>
      </c>
      <c r="B684" t="inlineStr">
        <is>
          <t>74</t>
        </is>
      </c>
      <c r="C684" t="n">
        <f>VLOOKUP(data[[#This Row],[Course ID]],courses!A:E,2,FALSE)</f>
        <v>0.0</v>
      </c>
      <c r="D684" t="n">
        <f>VLOOKUP(data[[#This Row],[Course ID]],courses!A:E,3,FALSE)</f>
        <v>0.0</v>
      </c>
      <c r="E684" t="n">
        <f>VLOOKUP(data[[#This Row],[Course ID]],courses!A:E,4,FALSE)</f>
        <v>0.0</v>
      </c>
      <c r="F684" t="n">
        <f>VLOOKUP(data[[#This Row],[Course ID]],courses!A:E,5,FALSE)</f>
        <v>0.0</v>
      </c>
      <c r="G684" t="inlineStr">
        <is>
          <t>2179128</t>
        </is>
      </c>
      <c r="H684" t="inlineStr">
        <is>
          <t>EngageAlternativeFormat</t>
        </is>
      </c>
      <c r="I684" t="n">
        <v>1.0</v>
      </c>
      <c r="J684" t="n">
        <v>0.0</v>
      </c>
      <c r="K684" t="n">
        <v>0.0</v>
      </c>
      <c r="L684" t="n">
        <v>0.0</v>
      </c>
      <c r="M684" t="n">
        <v>1.610170098E9</v>
      </c>
      <c r="N684" t="inlineStr">
        <is>
          <t>6859</t>
        </is>
      </c>
      <c r="O684" t="inlineStr">
        <is>
          <t>pdf</t>
        </is>
      </c>
      <c r="P684" t="inlineStr">
        <is>
          <t/>
        </is>
      </c>
      <c r="Q684" t="inlineStr">
        <is>
          <t/>
        </is>
      </c>
      <c r="R684" t="inlineStr">
        <is>
          <t/>
        </is>
      </c>
      <c r="S684" t="inlineStr">
        <is>
          <t/>
        </is>
      </c>
      <c r="T684" t="n">
        <v>44200.0</v>
      </c>
      <c r="U684" t="n">
        <v>1.0</v>
      </c>
      <c r="V684" t="n">
        <v>0.0</v>
      </c>
    </row>
    <row r="685">
      <c r="A685" t="n">
        <v>1.765801128E9</v>
      </c>
      <c r="B685" t="inlineStr">
        <is>
          <t>23</t>
        </is>
      </c>
      <c r="C685" t="n">
        <f>VLOOKUP(data[[#This Row],[Course ID]],courses!A:E,2,FALSE)</f>
        <v>0.0</v>
      </c>
      <c r="D685" t="n">
        <f>VLOOKUP(data[[#This Row],[Course ID]],courses!A:E,3,FALSE)</f>
        <v>0.0</v>
      </c>
      <c r="E685" t="n">
        <f>VLOOKUP(data[[#This Row],[Course ID]],courses!A:E,4,FALSE)</f>
        <v>0.0</v>
      </c>
      <c r="F685" t="n">
        <f>VLOOKUP(data[[#This Row],[Course ID]],courses!A:E,5,FALSE)</f>
        <v>0.0</v>
      </c>
      <c r="G685" t="inlineStr">
        <is>
          <t>2415202</t>
        </is>
      </c>
      <c r="H685" t="inlineStr">
        <is>
          <t>EngageAlternativeFormat</t>
        </is>
      </c>
      <c r="I685" t="n">
        <v>1.0</v>
      </c>
      <c r="J685" t="n">
        <v>0.0</v>
      </c>
      <c r="K685" t="n">
        <v>0.0</v>
      </c>
      <c r="L685" t="n">
        <v>0.0</v>
      </c>
      <c r="M685" t="n">
        <v>1.61017784E9</v>
      </c>
      <c r="N685" t="inlineStr">
        <is>
          <t>6859</t>
        </is>
      </c>
      <c r="O685" t="inlineStr">
        <is>
          <t>pdf</t>
        </is>
      </c>
      <c r="P685" t="inlineStr">
        <is>
          <t/>
        </is>
      </c>
      <c r="Q685" t="inlineStr">
        <is>
          <t/>
        </is>
      </c>
      <c r="R685" t="inlineStr">
        <is>
          <t/>
        </is>
      </c>
      <c r="S685" t="inlineStr">
        <is>
          <t/>
        </is>
      </c>
      <c r="T685" t="n">
        <v>44200.0</v>
      </c>
      <c r="U685" t="n">
        <v>1.0</v>
      </c>
      <c r="V685" t="n">
        <v>0.0</v>
      </c>
    </row>
    <row r="686">
      <c r="A686" t="n">
        <v>-7.24713618E8</v>
      </c>
      <c r="B686" t="inlineStr">
        <is>
          <t>23</t>
        </is>
      </c>
      <c r="C686" t="n">
        <f>VLOOKUP(data[[#This Row],[Course ID]],courses!A:E,2,FALSE)</f>
        <v>0.0</v>
      </c>
      <c r="D686" t="n">
        <f>VLOOKUP(data[[#This Row],[Course ID]],courses!A:E,3,FALSE)</f>
        <v>0.0</v>
      </c>
      <c r="E686" t="n">
        <f>VLOOKUP(data[[#This Row],[Course ID]],courses!A:E,4,FALSE)</f>
        <v>0.0</v>
      </c>
      <c r="F686" t="n">
        <f>VLOOKUP(data[[#This Row],[Course ID]],courses!A:E,5,FALSE)</f>
        <v>0.0</v>
      </c>
      <c r="G686" t="inlineStr">
        <is>
          <t>2415202</t>
        </is>
      </c>
      <c r="H686" t="inlineStr">
        <is>
          <t>BeginDownloadAlternativeFormats</t>
        </is>
      </c>
      <c r="I686" t="n">
        <v>0.0</v>
      </c>
      <c r="J686" t="n">
        <v>1.0</v>
      </c>
      <c r="K686" t="n">
        <v>0.0</v>
      </c>
      <c r="L686" t="n">
        <v>0.0</v>
      </c>
      <c r="M686" t="n">
        <v>1.61017785E9</v>
      </c>
      <c r="N686" t="inlineStr">
        <is>
          <t>6859</t>
        </is>
      </c>
      <c r="O686" t="inlineStr">
        <is>
          <t>pdf</t>
        </is>
      </c>
      <c r="P686" t="inlineStr">
        <is>
          <t>Html</t>
        </is>
      </c>
      <c r="Q686" t="inlineStr">
        <is>
          <t/>
        </is>
      </c>
      <c r="R686" t="inlineStr">
        <is>
          <t/>
        </is>
      </c>
      <c r="S686" t="inlineStr">
        <is>
          <t/>
        </is>
      </c>
      <c r="T686" t="n">
        <v>44200.0</v>
      </c>
      <c r="U686" t="n">
        <v>1.0</v>
      </c>
      <c r="V686" t="n">
        <v>0.0</v>
      </c>
    </row>
    <row r="687">
      <c r="A687" t="n">
        <v>1.865766126E9</v>
      </c>
      <c r="B687" t="inlineStr">
        <is>
          <t>74</t>
        </is>
      </c>
      <c r="C687" t="n">
        <f>VLOOKUP(data[[#This Row],[Course ID]],courses!A:E,2,FALSE)</f>
        <v>0.0</v>
      </c>
      <c r="D687" t="n">
        <f>VLOOKUP(data[[#This Row],[Course ID]],courses!A:E,3,FALSE)</f>
        <v>0.0</v>
      </c>
      <c r="E687" t="n">
        <f>VLOOKUP(data[[#This Row],[Course ID]],courses!A:E,4,FALSE)</f>
        <v>0.0</v>
      </c>
      <c r="F687" t="n">
        <f>VLOOKUP(data[[#This Row],[Course ID]],courses!A:E,5,FALSE)</f>
        <v>0.0</v>
      </c>
      <c r="G687" t="inlineStr">
        <is>
          <t>4165715</t>
        </is>
      </c>
      <c r="H687" t="inlineStr">
        <is>
          <t>EngageAlternativeFormat</t>
        </is>
      </c>
      <c r="I687" t="n">
        <v>1.0</v>
      </c>
      <c r="J687" t="n">
        <v>0.0</v>
      </c>
      <c r="K687" t="n">
        <v>0.0</v>
      </c>
      <c r="L687" t="n">
        <v>0.0</v>
      </c>
      <c r="M687" t="n">
        <v>1.610178037E9</v>
      </c>
      <c r="N687" t="inlineStr">
        <is>
          <t>6859</t>
        </is>
      </c>
      <c r="O687" t="inlineStr">
        <is>
          <t>pdf</t>
        </is>
      </c>
      <c r="P687" t="inlineStr">
        <is>
          <t/>
        </is>
      </c>
      <c r="Q687" t="inlineStr">
        <is>
          <t/>
        </is>
      </c>
      <c r="R687" t="inlineStr">
        <is>
          <t/>
        </is>
      </c>
      <c r="S687" t="inlineStr">
        <is>
          <t/>
        </is>
      </c>
      <c r="T687" t="n">
        <v>44200.0</v>
      </c>
      <c r="U687" t="n">
        <v>1.0</v>
      </c>
      <c r="V687" t="n">
        <v>0.0</v>
      </c>
    </row>
    <row r="688">
      <c r="A688" t="n">
        <v>-1.715854753E9</v>
      </c>
      <c r="B688" t="inlineStr">
        <is>
          <t>64</t>
        </is>
      </c>
      <c r="C688" t="n">
        <f>VLOOKUP(data[[#This Row],[Course ID]],courses!A:E,2,FALSE)</f>
        <v>0.0</v>
      </c>
      <c r="D688" t="n">
        <f>VLOOKUP(data[[#This Row],[Course ID]],courses!A:E,3,FALSE)</f>
        <v>0.0</v>
      </c>
      <c r="E688" t="n">
        <f>VLOOKUP(data[[#This Row],[Course ID]],courses!A:E,4,FALSE)</f>
        <v>0.0</v>
      </c>
      <c r="F688" t="n">
        <f>VLOOKUP(data[[#This Row],[Course ID]],courses!A:E,5,FALSE)</f>
        <v>0.0</v>
      </c>
      <c r="G688" t="inlineStr">
        <is>
          <t>4271648</t>
        </is>
      </c>
      <c r="H688" t="inlineStr">
        <is>
          <t>EngageAlternativeFormat</t>
        </is>
      </c>
      <c r="I688" t="n">
        <v>1.0</v>
      </c>
      <c r="J688" t="n">
        <v>0.0</v>
      </c>
      <c r="K688" t="n">
        <v>0.0</v>
      </c>
      <c r="L688" t="n">
        <v>0.0</v>
      </c>
      <c r="M688" t="n">
        <v>1.610178197E9</v>
      </c>
      <c r="N688" t="inlineStr">
        <is>
          <t>6859</t>
        </is>
      </c>
      <c r="O688" t="inlineStr">
        <is>
          <t>pdf</t>
        </is>
      </c>
      <c r="P688" t="inlineStr">
        <is>
          <t/>
        </is>
      </c>
      <c r="Q688" t="inlineStr">
        <is>
          <t/>
        </is>
      </c>
      <c r="R688" t="inlineStr">
        <is>
          <t/>
        </is>
      </c>
      <c r="S688" t="inlineStr">
        <is>
          <t/>
        </is>
      </c>
      <c r="T688" t="n">
        <v>44200.0</v>
      </c>
      <c r="U688" t="n">
        <v>1.0</v>
      </c>
      <c r="V688" t="n">
        <v>0.0</v>
      </c>
    </row>
    <row r="689">
      <c r="A689" t="n">
        <v>1.260655974E9</v>
      </c>
      <c r="B689" t="inlineStr">
        <is>
          <t>31513</t>
        </is>
      </c>
      <c r="C689" t="n">
        <f>VLOOKUP(data[[#This Row],[Course ID]],courses!A:E,2,FALSE)</f>
        <v>0.0</v>
      </c>
      <c r="D689" t="n">
        <f>VLOOKUP(data[[#This Row],[Course ID]],courses!A:E,3,FALSE)</f>
        <v>0.0</v>
      </c>
      <c r="E689" t="n">
        <f>VLOOKUP(data[[#This Row],[Course ID]],courses!A:E,4,FALSE)</f>
        <v>0.0</v>
      </c>
      <c r="F689" t="n">
        <f>VLOOKUP(data[[#This Row],[Course ID]],courses!A:E,5,FALSE)</f>
        <v>0.0</v>
      </c>
      <c r="G689" t="inlineStr">
        <is>
          <t>4243150</t>
        </is>
      </c>
      <c r="H689" t="inlineStr">
        <is>
          <t>EngageAlternativeFormat</t>
        </is>
      </c>
      <c r="I689" t="n">
        <v>1.0</v>
      </c>
      <c r="J689" t="n">
        <v>0.0</v>
      </c>
      <c r="K689" t="n">
        <v>0.0</v>
      </c>
      <c r="L689" t="n">
        <v>0.0</v>
      </c>
      <c r="M689" t="n">
        <v>1.610181276E9</v>
      </c>
      <c r="N689" t="inlineStr">
        <is>
          <t>6859</t>
        </is>
      </c>
      <c r="O689" t="inlineStr">
        <is>
          <t>pdf</t>
        </is>
      </c>
      <c r="P689" t="inlineStr">
        <is>
          <t/>
        </is>
      </c>
      <c r="Q689" t="inlineStr">
        <is>
          <t/>
        </is>
      </c>
      <c r="R689" t="inlineStr">
        <is>
          <t/>
        </is>
      </c>
      <c r="S689" t="inlineStr">
        <is>
          <t/>
        </is>
      </c>
      <c r="T689" t="n">
        <v>44200.0</v>
      </c>
      <c r="U689" t="n">
        <v>1.0</v>
      </c>
      <c r="V689" t="n">
        <v>0.0</v>
      </c>
    </row>
    <row r="690">
      <c r="A690" t="n">
        <v>5.19861173E8</v>
      </c>
      <c r="B690" t="inlineStr">
        <is>
          <t>17270</t>
        </is>
      </c>
      <c r="C690" t="n">
        <f>VLOOKUP(data[[#This Row],[Course ID]],courses!A:E,2,FALSE)</f>
        <v>0.0</v>
      </c>
      <c r="D690" t="n">
        <f>VLOOKUP(data[[#This Row],[Course ID]],courses!A:E,3,FALSE)</f>
        <v>0.0</v>
      </c>
      <c r="E690" t="n">
        <f>VLOOKUP(data[[#This Row],[Course ID]],courses!A:E,4,FALSE)</f>
        <v>0.0</v>
      </c>
      <c r="F690" t="n">
        <f>VLOOKUP(data[[#This Row],[Course ID]],courses!A:E,5,FALSE)</f>
        <v>0.0</v>
      </c>
      <c r="G690" t="inlineStr">
        <is>
          <t>4269667</t>
        </is>
      </c>
      <c r="H690" t="inlineStr">
        <is>
          <t>EngageAlternativeFormat</t>
        </is>
      </c>
      <c r="I690" t="n">
        <v>1.0</v>
      </c>
      <c r="J690" t="n">
        <v>0.0</v>
      </c>
      <c r="K690" t="n">
        <v>0.0</v>
      </c>
      <c r="L690" t="n">
        <v>0.0</v>
      </c>
      <c r="M690" t="n">
        <v>1.610183331E9</v>
      </c>
      <c r="N690" t="inlineStr">
        <is>
          <t>6859</t>
        </is>
      </c>
      <c r="O690" t="inlineStr">
        <is>
          <t>pdf</t>
        </is>
      </c>
      <c r="P690" t="inlineStr">
        <is>
          <t/>
        </is>
      </c>
      <c r="Q690" t="inlineStr">
        <is>
          <t/>
        </is>
      </c>
      <c r="R690" t="inlineStr">
        <is>
          <t/>
        </is>
      </c>
      <c r="S690" t="inlineStr">
        <is>
          <t/>
        </is>
      </c>
      <c r="T690" t="n">
        <v>44200.0</v>
      </c>
      <c r="U690" t="n">
        <v>1.0</v>
      </c>
      <c r="V690" t="n">
        <v>0.0</v>
      </c>
    </row>
    <row r="691">
      <c r="A691" t="n">
        <v>1.524190045E9</v>
      </c>
      <c r="B691" t="inlineStr">
        <is>
          <t>17270</t>
        </is>
      </c>
      <c r="C691" t="n">
        <f>VLOOKUP(data[[#This Row],[Course ID]],courses!A:E,2,FALSE)</f>
        <v>0.0</v>
      </c>
      <c r="D691" t="n">
        <f>VLOOKUP(data[[#This Row],[Course ID]],courses!A:E,3,FALSE)</f>
        <v>0.0</v>
      </c>
      <c r="E691" t="n">
        <f>VLOOKUP(data[[#This Row],[Course ID]],courses!A:E,4,FALSE)</f>
        <v>0.0</v>
      </c>
      <c r="F691" t="n">
        <f>VLOOKUP(data[[#This Row],[Course ID]],courses!A:E,5,FALSE)</f>
        <v>0.0</v>
      </c>
      <c r="G691" t="inlineStr">
        <is>
          <t>4269667</t>
        </is>
      </c>
      <c r="H691" t="inlineStr">
        <is>
          <t>EngageAlternativeFormat</t>
        </is>
      </c>
      <c r="I691" t="n">
        <v>1.0</v>
      </c>
      <c r="J691" t="n">
        <v>0.0</v>
      </c>
      <c r="K691" t="n">
        <v>0.0</v>
      </c>
      <c r="L691" t="n">
        <v>0.0</v>
      </c>
      <c r="M691" t="n">
        <v>1.610190614E9</v>
      </c>
      <c r="N691" t="inlineStr">
        <is>
          <t>6859</t>
        </is>
      </c>
      <c r="O691" t="inlineStr">
        <is>
          <t>pdf</t>
        </is>
      </c>
      <c r="P691" t="inlineStr">
        <is>
          <t/>
        </is>
      </c>
      <c r="Q691" t="inlineStr">
        <is>
          <t/>
        </is>
      </c>
      <c r="R691" t="inlineStr">
        <is>
          <t/>
        </is>
      </c>
      <c r="S691" t="inlineStr">
        <is>
          <t/>
        </is>
      </c>
      <c r="T691" t="n">
        <v>44200.0</v>
      </c>
      <c r="U691" t="n">
        <v>1.0</v>
      </c>
      <c r="V691" t="n">
        <v>0.0</v>
      </c>
    </row>
    <row r="692">
      <c r="A692" t="n">
        <v>-6.46992537E8</v>
      </c>
      <c r="B692" t="inlineStr">
        <is>
          <t>64</t>
        </is>
      </c>
      <c r="C692" t="n">
        <f>VLOOKUP(data[[#This Row],[Course ID]],courses!A:E,2,FALSE)</f>
        <v>0.0</v>
      </c>
      <c r="D692" t="n">
        <f>VLOOKUP(data[[#This Row],[Course ID]],courses!A:E,3,FALSE)</f>
        <v>0.0</v>
      </c>
      <c r="E692" t="n">
        <f>VLOOKUP(data[[#This Row],[Course ID]],courses!A:E,4,FALSE)</f>
        <v>0.0</v>
      </c>
      <c r="F692" t="n">
        <f>VLOOKUP(data[[#This Row],[Course ID]],courses!A:E,5,FALSE)</f>
        <v>0.0</v>
      </c>
      <c r="G692" t="inlineStr">
        <is>
          <t>4271646</t>
        </is>
      </c>
      <c r="H692" t="inlineStr">
        <is>
          <t>EngageAlternativeFormat</t>
        </is>
      </c>
      <c r="I692" t="n">
        <v>1.0</v>
      </c>
      <c r="J692" t="n">
        <v>0.0</v>
      </c>
      <c r="K692" t="n">
        <v>0.0</v>
      </c>
      <c r="L692" t="n">
        <v>0.0</v>
      </c>
      <c r="M692" t="n">
        <v>1.610195113E9</v>
      </c>
      <c r="N692" t="inlineStr">
        <is>
          <t>6859</t>
        </is>
      </c>
      <c r="O692" t="inlineStr">
        <is>
          <t>pdf</t>
        </is>
      </c>
      <c r="P692" t="inlineStr">
        <is>
          <t/>
        </is>
      </c>
      <c r="Q692" t="inlineStr">
        <is>
          <t/>
        </is>
      </c>
      <c r="R692" t="inlineStr">
        <is>
          <t/>
        </is>
      </c>
      <c r="S692" t="inlineStr">
        <is>
          <t/>
        </is>
      </c>
      <c r="T692" t="n">
        <v>44200.0</v>
      </c>
      <c r="U692" t="n">
        <v>1.0</v>
      </c>
      <c r="V692" t="n">
        <v>0.0</v>
      </c>
    </row>
    <row r="693">
      <c r="A693" t="n">
        <v>-1.87083494E9</v>
      </c>
      <c r="B693" t="inlineStr">
        <is>
          <t>64</t>
        </is>
      </c>
      <c r="C693" t="n">
        <f>VLOOKUP(data[[#This Row],[Course ID]],courses!A:E,2,FALSE)</f>
        <v>0.0</v>
      </c>
      <c r="D693" t="n">
        <f>VLOOKUP(data[[#This Row],[Course ID]],courses!A:E,3,FALSE)</f>
        <v>0.0</v>
      </c>
      <c r="E693" t="n">
        <f>VLOOKUP(data[[#This Row],[Course ID]],courses!A:E,4,FALSE)</f>
        <v>0.0</v>
      </c>
      <c r="F693" t="n">
        <f>VLOOKUP(data[[#This Row],[Course ID]],courses!A:E,5,FALSE)</f>
        <v>0.0</v>
      </c>
      <c r="G693" t="inlineStr">
        <is>
          <t>4271646</t>
        </is>
      </c>
      <c r="H693" t="inlineStr">
        <is>
          <t>BeginDownloadAlternativeFormats</t>
        </is>
      </c>
      <c r="I693" t="n">
        <v>0.0</v>
      </c>
      <c r="J693" t="n">
        <v>1.0</v>
      </c>
      <c r="K693" t="n">
        <v>0.0</v>
      </c>
      <c r="L693" t="n">
        <v>0.0</v>
      </c>
      <c r="M693" t="n">
        <v>1.610195124E9</v>
      </c>
      <c r="N693" t="inlineStr">
        <is>
          <t>6859</t>
        </is>
      </c>
      <c r="O693" t="inlineStr">
        <is>
          <t>pdf</t>
        </is>
      </c>
      <c r="P693" t="inlineStr">
        <is>
          <t>Html</t>
        </is>
      </c>
      <c r="Q693" t="inlineStr">
        <is>
          <t/>
        </is>
      </c>
      <c r="R693" t="inlineStr">
        <is>
          <t/>
        </is>
      </c>
      <c r="S693" t="inlineStr">
        <is>
          <t/>
        </is>
      </c>
      <c r="T693" t="n">
        <v>44200.0</v>
      </c>
      <c r="U693" t="n">
        <v>1.0</v>
      </c>
      <c r="V693" t="n">
        <v>0.0</v>
      </c>
    </row>
    <row r="694">
      <c r="A694" t="n">
        <v>-2.023987603E9</v>
      </c>
      <c r="B694" t="inlineStr">
        <is>
          <t>17270</t>
        </is>
      </c>
      <c r="C694" t="n">
        <f>VLOOKUP(data[[#This Row],[Course ID]],courses!A:E,2,FALSE)</f>
        <v>0.0</v>
      </c>
      <c r="D694" t="n">
        <f>VLOOKUP(data[[#This Row],[Course ID]],courses!A:E,3,FALSE)</f>
        <v>0.0</v>
      </c>
      <c r="E694" t="n">
        <f>VLOOKUP(data[[#This Row],[Course ID]],courses!A:E,4,FALSE)</f>
        <v>0.0</v>
      </c>
      <c r="F694" t="n">
        <f>VLOOKUP(data[[#This Row],[Course ID]],courses!A:E,5,FALSE)</f>
        <v>0.0</v>
      </c>
      <c r="G694" t="inlineStr">
        <is>
          <t>4198067</t>
        </is>
      </c>
      <c r="H694" t="inlineStr">
        <is>
          <t>EngageAlternativeFormat</t>
        </is>
      </c>
      <c r="I694" t="n">
        <v>1.0</v>
      </c>
      <c r="J694" t="n">
        <v>0.0</v>
      </c>
      <c r="K694" t="n">
        <v>0.0</v>
      </c>
      <c r="L694" t="n">
        <v>0.0</v>
      </c>
      <c r="M694" t="n">
        <v>1.610198353E9</v>
      </c>
      <c r="N694" t="inlineStr">
        <is>
          <t>6859</t>
        </is>
      </c>
      <c r="O694" t="inlineStr">
        <is>
          <t>pdf</t>
        </is>
      </c>
      <c r="P694" t="inlineStr">
        <is>
          <t/>
        </is>
      </c>
      <c r="Q694" t="inlineStr">
        <is>
          <t/>
        </is>
      </c>
      <c r="R694" t="inlineStr">
        <is>
          <t/>
        </is>
      </c>
      <c r="S694" t="inlineStr">
        <is>
          <t/>
        </is>
      </c>
      <c r="T694" t="n">
        <v>44200.0</v>
      </c>
      <c r="U694" t="n">
        <v>1.0</v>
      </c>
      <c r="V694" t="n">
        <v>0.0</v>
      </c>
    </row>
    <row r="695">
      <c r="A695" t="n">
        <v>-4.52856702E8</v>
      </c>
      <c r="B695" t="inlineStr">
        <is>
          <t>27</t>
        </is>
      </c>
      <c r="C695" t="n">
        <f>VLOOKUP(data[[#This Row],[Course ID]],courses!A:E,2,FALSE)</f>
        <v>0.0</v>
      </c>
      <c r="D695" t="n">
        <f>VLOOKUP(data[[#This Row],[Course ID]],courses!A:E,3,FALSE)</f>
        <v>0.0</v>
      </c>
      <c r="E695" t="n">
        <f>VLOOKUP(data[[#This Row],[Course ID]],courses!A:E,4,FALSE)</f>
        <v>0.0</v>
      </c>
      <c r="F695" t="n">
        <f>VLOOKUP(data[[#This Row],[Course ID]],courses!A:E,5,FALSE)</f>
        <v>0.0</v>
      </c>
      <c r="G695" t="inlineStr">
        <is>
          <t>4270723</t>
        </is>
      </c>
      <c r="H695" t="inlineStr">
        <is>
          <t>EngageAlternativeFormat</t>
        </is>
      </c>
      <c r="I695" t="n">
        <v>1.0</v>
      </c>
      <c r="J695" t="n">
        <v>0.0</v>
      </c>
      <c r="K695" t="n">
        <v>0.0</v>
      </c>
      <c r="L695" t="n">
        <v>0.0</v>
      </c>
      <c r="M695" t="n">
        <v>1.610204766E9</v>
      </c>
      <c r="N695" t="inlineStr">
        <is>
          <t>6859</t>
        </is>
      </c>
      <c r="O695" t="inlineStr">
        <is>
          <t>pdf</t>
        </is>
      </c>
      <c r="P695" t="inlineStr">
        <is>
          <t/>
        </is>
      </c>
      <c r="Q695" t="inlineStr">
        <is>
          <t/>
        </is>
      </c>
      <c r="R695" t="inlineStr">
        <is>
          <t/>
        </is>
      </c>
      <c r="S695" t="inlineStr">
        <is>
          <t/>
        </is>
      </c>
      <c r="T695" t="n">
        <v>44200.0</v>
      </c>
      <c r="U695" t="n">
        <v>1.0</v>
      </c>
      <c r="V695" t="n">
        <v>0.0</v>
      </c>
    </row>
    <row r="696">
      <c r="A696" t="n">
        <v>6.68381719E8</v>
      </c>
      <c r="B696" t="inlineStr">
        <is>
          <t>74</t>
        </is>
      </c>
      <c r="C696" t="n">
        <f>VLOOKUP(data[[#This Row],[Course ID]],courses!A:E,2,FALSE)</f>
        <v>0.0</v>
      </c>
      <c r="D696" t="n">
        <f>VLOOKUP(data[[#This Row],[Course ID]],courses!A:E,3,FALSE)</f>
        <v>0.0</v>
      </c>
      <c r="E696" t="n">
        <f>VLOOKUP(data[[#This Row],[Course ID]],courses!A:E,4,FALSE)</f>
        <v>0.0</v>
      </c>
      <c r="F696" t="n">
        <f>VLOOKUP(data[[#This Row],[Course ID]],courses!A:E,5,FALSE)</f>
        <v>0.0</v>
      </c>
      <c r="G696" t="inlineStr">
        <is>
          <t>2904669</t>
        </is>
      </c>
      <c r="H696" t="inlineStr">
        <is>
          <t>EngageAlternativeFormat</t>
        </is>
      </c>
      <c r="I696" t="n">
        <v>1.0</v>
      </c>
      <c r="J696" t="n">
        <v>0.0</v>
      </c>
      <c r="K696" t="n">
        <v>0.0</v>
      </c>
      <c r="L696" t="n">
        <v>0.0</v>
      </c>
      <c r="M696" t="n">
        <v>1.610207175E9</v>
      </c>
      <c r="N696" t="inlineStr">
        <is>
          <t>6859</t>
        </is>
      </c>
      <c r="O696" t="inlineStr">
        <is>
          <t>pdf</t>
        </is>
      </c>
      <c r="P696" t="inlineStr">
        <is>
          <t/>
        </is>
      </c>
      <c r="Q696" t="inlineStr">
        <is>
          <t/>
        </is>
      </c>
      <c r="R696" t="inlineStr">
        <is>
          <t/>
        </is>
      </c>
      <c r="S696" t="inlineStr">
        <is>
          <t/>
        </is>
      </c>
      <c r="T696" t="n">
        <v>44200.0</v>
      </c>
      <c r="U696" t="n">
        <v>1.0</v>
      </c>
      <c r="V696" t="n">
        <v>0.0</v>
      </c>
    </row>
    <row r="697">
      <c r="A697" t="n">
        <v>-2.5123287E7</v>
      </c>
      <c r="B697" t="inlineStr">
        <is>
          <t>27</t>
        </is>
      </c>
      <c r="C697" t="n">
        <f>VLOOKUP(data[[#This Row],[Course ID]],courses!A:E,2,FALSE)</f>
        <v>0.0</v>
      </c>
      <c r="D697" t="n">
        <f>VLOOKUP(data[[#This Row],[Course ID]],courses!A:E,3,FALSE)</f>
        <v>0.0</v>
      </c>
      <c r="E697" t="n">
        <f>VLOOKUP(data[[#This Row],[Course ID]],courses!A:E,4,FALSE)</f>
        <v>0.0</v>
      </c>
      <c r="F697" t="n">
        <f>VLOOKUP(data[[#This Row],[Course ID]],courses!A:E,5,FALSE)</f>
        <v>0.0</v>
      </c>
      <c r="G697" t="inlineStr">
        <is>
          <t>4270723</t>
        </is>
      </c>
      <c r="H697" t="inlineStr">
        <is>
          <t>EngageAlternativeFormat</t>
        </is>
      </c>
      <c r="I697" t="n">
        <v>1.0</v>
      </c>
      <c r="J697" t="n">
        <v>0.0</v>
      </c>
      <c r="K697" t="n">
        <v>0.0</v>
      </c>
      <c r="L697" t="n">
        <v>0.0</v>
      </c>
      <c r="M697" t="n">
        <v>1.610209358E9</v>
      </c>
      <c r="N697" t="inlineStr">
        <is>
          <t>6859</t>
        </is>
      </c>
      <c r="O697" t="inlineStr">
        <is>
          <t>pdf</t>
        </is>
      </c>
      <c r="P697" t="inlineStr">
        <is>
          <t/>
        </is>
      </c>
      <c r="Q697" t="inlineStr">
        <is>
          <t/>
        </is>
      </c>
      <c r="R697" t="inlineStr">
        <is>
          <t/>
        </is>
      </c>
      <c r="S697" t="inlineStr">
        <is>
          <t/>
        </is>
      </c>
      <c r="T697" t="n">
        <v>44200.0</v>
      </c>
      <c r="U697" t="n">
        <v>1.0</v>
      </c>
      <c r="V697" t="n">
        <v>0.0</v>
      </c>
    </row>
    <row r="698">
      <c r="A698" t="n">
        <v>9.59699175E8</v>
      </c>
      <c r="B698" t="inlineStr">
        <is>
          <t>74</t>
        </is>
      </c>
      <c r="C698" t="n">
        <f>VLOOKUP(data[[#This Row],[Course ID]],courses!A:E,2,FALSE)</f>
        <v>0.0</v>
      </c>
      <c r="D698" t="n">
        <f>VLOOKUP(data[[#This Row],[Course ID]],courses!A:E,3,FALSE)</f>
        <v>0.0</v>
      </c>
      <c r="E698" t="n">
        <f>VLOOKUP(data[[#This Row],[Course ID]],courses!A:E,4,FALSE)</f>
        <v>0.0</v>
      </c>
      <c r="F698" t="n">
        <f>VLOOKUP(data[[#This Row],[Course ID]],courses!A:E,5,FALSE)</f>
        <v>0.0</v>
      </c>
      <c r="G698" t="inlineStr">
        <is>
          <t>4165715</t>
        </is>
      </c>
      <c r="H698" t="inlineStr">
        <is>
          <t>EngageAlternativeFormat</t>
        </is>
      </c>
      <c r="I698" t="n">
        <v>1.0</v>
      </c>
      <c r="J698" t="n">
        <v>0.0</v>
      </c>
      <c r="K698" t="n">
        <v>0.0</v>
      </c>
      <c r="L698" t="n">
        <v>0.0</v>
      </c>
      <c r="M698" t="n">
        <v>1.610223781E9</v>
      </c>
      <c r="N698" t="inlineStr">
        <is>
          <t>6859</t>
        </is>
      </c>
      <c r="O698" t="inlineStr">
        <is>
          <t>pdf</t>
        </is>
      </c>
      <c r="P698" t="inlineStr">
        <is>
          <t/>
        </is>
      </c>
      <c r="Q698" t="inlineStr">
        <is>
          <t/>
        </is>
      </c>
      <c r="R698" t="inlineStr">
        <is>
          <t/>
        </is>
      </c>
      <c r="S698" t="inlineStr">
        <is>
          <t/>
        </is>
      </c>
      <c r="T698" t="n">
        <v>44200.0</v>
      </c>
      <c r="U698" t="n">
        <v>1.0</v>
      </c>
      <c r="V698" t="n">
        <v>0.0</v>
      </c>
    </row>
    <row r="699">
      <c r="A699" t="n">
        <v>-1.44782701E9</v>
      </c>
      <c r="B699" t="inlineStr">
        <is>
          <t>60</t>
        </is>
      </c>
      <c r="C699" t="n">
        <f>VLOOKUP(data[[#This Row],[Course ID]],courses!A:E,2,FALSE)</f>
        <v>0.0</v>
      </c>
      <c r="D699" t="n">
        <f>VLOOKUP(data[[#This Row],[Course ID]],courses!A:E,3,FALSE)</f>
        <v>0.0</v>
      </c>
      <c r="E699" t="n">
        <f>VLOOKUP(data[[#This Row],[Course ID]],courses!A:E,4,FALSE)</f>
        <v>0.0</v>
      </c>
      <c r="F699" t="n">
        <f>VLOOKUP(data[[#This Row],[Course ID]],courses!A:E,5,FALSE)</f>
        <v>0.0</v>
      </c>
      <c r="G699" t="inlineStr">
        <is>
          <t>4154114</t>
        </is>
      </c>
      <c r="H699" t="inlineStr">
        <is>
          <t>EngageAlternativeFormat</t>
        </is>
      </c>
      <c r="I699" t="n">
        <v>1.0</v>
      </c>
      <c r="J699" t="n">
        <v>0.0</v>
      </c>
      <c r="K699" t="n">
        <v>0.0</v>
      </c>
      <c r="L699" t="n">
        <v>0.0</v>
      </c>
      <c r="M699" t="n">
        <v>1.61094907E9</v>
      </c>
      <c r="N699" t="inlineStr">
        <is>
          <t>6859</t>
        </is>
      </c>
      <c r="O699" t="inlineStr">
        <is>
          <t>pdf</t>
        </is>
      </c>
      <c r="P699" t="inlineStr">
        <is>
          <t/>
        </is>
      </c>
      <c r="Q699" t="inlineStr">
        <is>
          <t/>
        </is>
      </c>
      <c r="R699" t="inlineStr">
        <is>
          <t/>
        </is>
      </c>
      <c r="S699" t="inlineStr">
        <is>
          <t/>
        </is>
      </c>
      <c r="T699" t="n">
        <v>44207.0</v>
      </c>
      <c r="U699" t="n">
        <v>1.0</v>
      </c>
      <c r="V699" t="n">
        <v>0.0</v>
      </c>
    </row>
    <row r="700">
      <c r="A700" t="n">
        <v>-2.10908763E9</v>
      </c>
      <c r="B700" t="inlineStr">
        <is>
          <t>64</t>
        </is>
      </c>
      <c r="C700" t="n">
        <f>VLOOKUP(data[[#This Row],[Course ID]],courses!A:E,2,FALSE)</f>
        <v>0.0</v>
      </c>
      <c r="D700" t="n">
        <f>VLOOKUP(data[[#This Row],[Course ID]],courses!A:E,3,FALSE)</f>
        <v>0.0</v>
      </c>
      <c r="E700" t="n">
        <f>VLOOKUP(data[[#This Row],[Course ID]],courses!A:E,4,FALSE)</f>
        <v>0.0</v>
      </c>
      <c r="F700" t="n">
        <f>VLOOKUP(data[[#This Row],[Course ID]],courses!A:E,5,FALSE)</f>
        <v>0.0</v>
      </c>
      <c r="G700" t="inlineStr">
        <is>
          <t>2121045</t>
        </is>
      </c>
      <c r="H700" t="inlineStr">
        <is>
          <t>EngageAlternativeFormat</t>
        </is>
      </c>
      <c r="I700" t="n">
        <v>1.0</v>
      </c>
      <c r="J700" t="n">
        <v>0.0</v>
      </c>
      <c r="K700" t="n">
        <v>0.0</v>
      </c>
      <c r="L700" t="n">
        <v>0.0</v>
      </c>
      <c r="M700" t="n">
        <v>1.610991619E9</v>
      </c>
      <c r="N700" t="inlineStr">
        <is>
          <t>6859</t>
        </is>
      </c>
      <c r="O700" t="inlineStr">
        <is>
          <t>pdf</t>
        </is>
      </c>
      <c r="P700" t="inlineStr">
        <is>
          <t/>
        </is>
      </c>
      <c r="Q700" t="inlineStr">
        <is>
          <t/>
        </is>
      </c>
      <c r="R700" t="inlineStr">
        <is>
          <t/>
        </is>
      </c>
      <c r="S700" t="inlineStr">
        <is>
          <t/>
        </is>
      </c>
      <c r="T700" t="n">
        <v>44214.0</v>
      </c>
      <c r="U700" t="n">
        <v>1.0</v>
      </c>
      <c r="V700" t="n">
        <v>0.0</v>
      </c>
    </row>
    <row r="701">
      <c r="A701" t="n">
        <v>-2.065839817E9</v>
      </c>
      <c r="B701" t="inlineStr">
        <is>
          <t>5</t>
        </is>
      </c>
      <c r="C701" t="n">
        <f>VLOOKUP(data[[#This Row],[Course ID]],courses!A:E,2,FALSE)</f>
        <v>0.0</v>
      </c>
      <c r="D701" t="n">
        <f>VLOOKUP(data[[#This Row],[Course ID]],courses!A:E,3,FALSE)</f>
        <v>0.0</v>
      </c>
      <c r="E701" t="n">
        <f>VLOOKUP(data[[#This Row],[Course ID]],courses!A:E,4,FALSE)</f>
        <v>0.0</v>
      </c>
      <c r="F701" t="n">
        <f>VLOOKUP(data[[#This Row],[Course ID]],courses!A:E,5,FALSE)</f>
        <v>0.0</v>
      </c>
      <c r="G701" t="inlineStr">
        <is>
          <t>2048970</t>
        </is>
      </c>
      <c r="H701" t="inlineStr">
        <is>
          <t>EngageAlternativeFormat</t>
        </is>
      </c>
      <c r="I701" t="n">
        <v>1.0</v>
      </c>
      <c r="J701" t="n">
        <v>0.0</v>
      </c>
      <c r="K701" t="n">
        <v>0.0</v>
      </c>
      <c r="L701" t="n">
        <v>0.0</v>
      </c>
      <c r="M701" t="n">
        <v>1.611028205E9</v>
      </c>
      <c r="N701" t="inlineStr">
        <is>
          <t>6859</t>
        </is>
      </c>
      <c r="O701" t="inlineStr">
        <is>
          <t>pdf</t>
        </is>
      </c>
      <c r="P701" t="inlineStr">
        <is>
          <t/>
        </is>
      </c>
      <c r="Q701" t="inlineStr">
        <is>
          <t/>
        </is>
      </c>
      <c r="R701" t="inlineStr">
        <is>
          <t/>
        </is>
      </c>
      <c r="S701" t="inlineStr">
        <is>
          <t/>
        </is>
      </c>
      <c r="T701" t="n">
        <v>44214.0</v>
      </c>
      <c r="U701" t="n">
        <v>1.0</v>
      </c>
      <c r="V701" t="n">
        <v>0.0</v>
      </c>
    </row>
    <row r="702">
      <c r="A702" t="n">
        <v>1.225692288E9</v>
      </c>
      <c r="B702" t="inlineStr">
        <is>
          <t>17270</t>
        </is>
      </c>
      <c r="C702" t="n">
        <f>VLOOKUP(data[[#This Row],[Course ID]],courses!A:E,2,FALSE)</f>
        <v>0.0</v>
      </c>
      <c r="D702" t="n">
        <f>VLOOKUP(data[[#This Row],[Course ID]],courses!A:E,3,FALSE)</f>
        <v>0.0</v>
      </c>
      <c r="E702" t="n">
        <f>VLOOKUP(data[[#This Row],[Course ID]],courses!A:E,4,FALSE)</f>
        <v>0.0</v>
      </c>
      <c r="F702" t="n">
        <f>VLOOKUP(data[[#This Row],[Course ID]],courses!A:E,5,FALSE)</f>
        <v>0.0</v>
      </c>
      <c r="G702" t="inlineStr">
        <is>
          <t>4216807</t>
        </is>
      </c>
      <c r="H702" t="inlineStr">
        <is>
          <t>EngageAlternativeFormat</t>
        </is>
      </c>
      <c r="I702" t="n">
        <v>1.0</v>
      </c>
      <c r="J702" t="n">
        <v>0.0</v>
      </c>
      <c r="K702" t="n">
        <v>0.0</v>
      </c>
      <c r="L702" t="n">
        <v>0.0</v>
      </c>
      <c r="M702" t="n">
        <v>1.611037898E9</v>
      </c>
      <c r="N702" t="inlineStr">
        <is>
          <t>6859</t>
        </is>
      </c>
      <c r="O702" t="inlineStr">
        <is>
          <t>pdf</t>
        </is>
      </c>
      <c r="P702" t="inlineStr">
        <is>
          <t/>
        </is>
      </c>
      <c r="Q702" t="inlineStr">
        <is>
          <t/>
        </is>
      </c>
      <c r="R702" t="inlineStr">
        <is>
          <t/>
        </is>
      </c>
      <c r="S702" t="inlineStr">
        <is>
          <t/>
        </is>
      </c>
      <c r="T702" t="n">
        <v>44214.0</v>
      </c>
      <c r="U702" t="n">
        <v>1.0</v>
      </c>
      <c r="V702" t="n">
        <v>0.0</v>
      </c>
    </row>
    <row r="703">
      <c r="A703" t="n">
        <v>-5.5276869E7</v>
      </c>
      <c r="B703" t="inlineStr">
        <is>
          <t>74</t>
        </is>
      </c>
      <c r="C703" t="n">
        <f>VLOOKUP(data[[#This Row],[Course ID]],courses!A:E,2,FALSE)</f>
        <v>0.0</v>
      </c>
      <c r="D703" t="n">
        <f>VLOOKUP(data[[#This Row],[Course ID]],courses!A:E,3,FALSE)</f>
        <v>0.0</v>
      </c>
      <c r="E703" t="n">
        <f>VLOOKUP(data[[#This Row],[Course ID]],courses!A:E,4,FALSE)</f>
        <v>0.0</v>
      </c>
      <c r="F703" t="n">
        <f>VLOOKUP(data[[#This Row],[Course ID]],courses!A:E,5,FALSE)</f>
        <v>0.0</v>
      </c>
      <c r="G703" t="inlineStr">
        <is>
          <t>4259193</t>
        </is>
      </c>
      <c r="H703" t="inlineStr">
        <is>
          <t>EngageAlternativeFormat</t>
        </is>
      </c>
      <c r="I703" t="n">
        <v>1.0</v>
      </c>
      <c r="J703" t="n">
        <v>0.0</v>
      </c>
      <c r="K703" t="n">
        <v>0.0</v>
      </c>
      <c r="L703" t="n">
        <v>0.0</v>
      </c>
      <c r="M703" t="n">
        <v>1.611050792E9</v>
      </c>
      <c r="N703" t="inlineStr">
        <is>
          <t>6859</t>
        </is>
      </c>
      <c r="O703" t="inlineStr">
        <is>
          <t>pdf</t>
        </is>
      </c>
      <c r="P703" t="inlineStr">
        <is>
          <t/>
        </is>
      </c>
      <c r="Q703" t="inlineStr">
        <is>
          <t/>
        </is>
      </c>
      <c r="R703" t="inlineStr">
        <is>
          <t/>
        </is>
      </c>
      <c r="S703" t="inlineStr">
        <is>
          <t/>
        </is>
      </c>
      <c r="T703" t="n">
        <v>44214.0</v>
      </c>
      <c r="U703" t="n">
        <v>1.0</v>
      </c>
      <c r="V703" t="n">
        <v>0.0</v>
      </c>
    </row>
    <row r="704">
      <c r="A704" t="n">
        <v>-1.070283382E9</v>
      </c>
      <c r="B704" t="inlineStr">
        <is>
          <t>74</t>
        </is>
      </c>
      <c r="C704" t="n">
        <f>VLOOKUP(data[[#This Row],[Course ID]],courses!A:E,2,FALSE)</f>
        <v>0.0</v>
      </c>
      <c r="D704" t="n">
        <f>VLOOKUP(data[[#This Row],[Course ID]],courses!A:E,3,FALSE)</f>
        <v>0.0</v>
      </c>
      <c r="E704" t="n">
        <f>VLOOKUP(data[[#This Row],[Course ID]],courses!A:E,4,FALSE)</f>
        <v>0.0</v>
      </c>
      <c r="F704" t="n">
        <f>VLOOKUP(data[[#This Row],[Course ID]],courses!A:E,5,FALSE)</f>
        <v>0.0</v>
      </c>
      <c r="G704" t="inlineStr">
        <is>
          <t>4259193</t>
        </is>
      </c>
      <c r="H704" t="inlineStr">
        <is>
          <t>BeginDownloadAlternativeFormats</t>
        </is>
      </c>
      <c r="I704" t="n">
        <v>0.0</v>
      </c>
      <c r="J704" t="n">
        <v>1.0</v>
      </c>
      <c r="K704" t="n">
        <v>0.0</v>
      </c>
      <c r="L704" t="n">
        <v>0.0</v>
      </c>
      <c r="M704" t="n">
        <v>1.611050794E9</v>
      </c>
      <c r="N704" t="inlineStr">
        <is>
          <t>6859</t>
        </is>
      </c>
      <c r="O704" t="inlineStr">
        <is>
          <t>pdf</t>
        </is>
      </c>
      <c r="P704" t="inlineStr">
        <is>
          <t>Html</t>
        </is>
      </c>
      <c r="Q704" t="inlineStr">
        <is>
          <t/>
        </is>
      </c>
      <c r="R704" t="inlineStr">
        <is>
          <t/>
        </is>
      </c>
      <c r="S704" t="inlineStr">
        <is>
          <t/>
        </is>
      </c>
      <c r="T704" t="n">
        <v>44214.0</v>
      </c>
      <c r="U704" t="n">
        <v>1.0</v>
      </c>
      <c r="V704" t="n">
        <v>0.0</v>
      </c>
    </row>
    <row r="705">
      <c r="A705" t="n">
        <v>-5.17824383E8</v>
      </c>
      <c r="B705" t="inlineStr">
        <is>
          <t>103</t>
        </is>
      </c>
      <c r="C705" t="n">
        <f>VLOOKUP(data[[#This Row],[Course ID]],courses!A:E,2,FALSE)</f>
        <v>0.0</v>
      </c>
      <c r="D705" t="n">
        <f>VLOOKUP(data[[#This Row],[Course ID]],courses!A:E,3,FALSE)</f>
        <v>0.0</v>
      </c>
      <c r="E705" t="n">
        <f>VLOOKUP(data[[#This Row],[Course ID]],courses!A:E,4,FALSE)</f>
        <v>0.0</v>
      </c>
      <c r="F705" t="n">
        <f>VLOOKUP(data[[#This Row],[Course ID]],courses!A:E,5,FALSE)</f>
        <v>0.0</v>
      </c>
      <c r="G705" t="inlineStr">
        <is>
          <t>4272277</t>
        </is>
      </c>
      <c r="H705" t="inlineStr">
        <is>
          <t>EngageAlternativeFormat</t>
        </is>
      </c>
      <c r="I705" t="n">
        <v>1.0</v>
      </c>
      <c r="J705" t="n">
        <v>0.0</v>
      </c>
      <c r="K705" t="n">
        <v>0.0</v>
      </c>
      <c r="L705" t="n">
        <v>0.0</v>
      </c>
      <c r="M705" t="n">
        <v>1.611052883E9</v>
      </c>
      <c r="N705" t="inlineStr">
        <is>
          <t>6859</t>
        </is>
      </c>
      <c r="O705" t="inlineStr">
        <is>
          <t>pdf</t>
        </is>
      </c>
      <c r="P705" t="inlineStr">
        <is>
          <t/>
        </is>
      </c>
      <c r="Q705" t="inlineStr">
        <is>
          <t/>
        </is>
      </c>
      <c r="R705" t="inlineStr">
        <is>
          <t/>
        </is>
      </c>
      <c r="S705" t="inlineStr">
        <is>
          <t/>
        </is>
      </c>
      <c r="T705" t="n">
        <v>44214.0</v>
      </c>
      <c r="U705" t="n">
        <v>1.0</v>
      </c>
      <c r="V705" t="n">
        <v>0.0</v>
      </c>
    </row>
    <row r="706">
      <c r="A706" t="n">
        <v>-1.395742242E9</v>
      </c>
      <c r="B706" t="inlineStr">
        <is>
          <t>103</t>
        </is>
      </c>
      <c r="C706" t="n">
        <f>VLOOKUP(data[[#This Row],[Course ID]],courses!A:E,2,FALSE)</f>
        <v>0.0</v>
      </c>
      <c r="D706" t="n">
        <f>VLOOKUP(data[[#This Row],[Course ID]],courses!A:E,3,FALSE)</f>
        <v>0.0</v>
      </c>
      <c r="E706" t="n">
        <f>VLOOKUP(data[[#This Row],[Course ID]],courses!A:E,4,FALSE)</f>
        <v>0.0</v>
      </c>
      <c r="F706" t="n">
        <f>VLOOKUP(data[[#This Row],[Course ID]],courses!A:E,5,FALSE)</f>
        <v>0.0</v>
      </c>
      <c r="G706" t="inlineStr">
        <is>
          <t>4272277</t>
        </is>
      </c>
      <c r="H706" t="inlineStr">
        <is>
          <t>EngageAlternativeFormat</t>
        </is>
      </c>
      <c r="I706" t="n">
        <v>1.0</v>
      </c>
      <c r="J706" t="n">
        <v>0.0</v>
      </c>
      <c r="K706" t="n">
        <v>0.0</v>
      </c>
      <c r="L706" t="n">
        <v>0.0</v>
      </c>
      <c r="M706" t="n">
        <v>1.611052891E9</v>
      </c>
      <c r="N706" t="inlineStr">
        <is>
          <t>6859</t>
        </is>
      </c>
      <c r="O706" t="inlineStr">
        <is>
          <t>pdf</t>
        </is>
      </c>
      <c r="P706" t="inlineStr">
        <is>
          <t/>
        </is>
      </c>
      <c r="Q706" t="inlineStr">
        <is>
          <t/>
        </is>
      </c>
      <c r="R706" t="inlineStr">
        <is>
          <t/>
        </is>
      </c>
      <c r="S706" t="inlineStr">
        <is>
          <t/>
        </is>
      </c>
      <c r="T706" t="n">
        <v>44214.0</v>
      </c>
      <c r="U706" t="n">
        <v>1.0</v>
      </c>
      <c r="V706" t="n">
        <v>0.0</v>
      </c>
    </row>
    <row r="707">
      <c r="A707" t="n">
        <v>6.70138083E8</v>
      </c>
      <c r="B707" t="inlineStr">
        <is>
          <t>17270</t>
        </is>
      </c>
      <c r="C707" t="n">
        <f>VLOOKUP(data[[#This Row],[Course ID]],courses!A:E,2,FALSE)</f>
        <v>0.0</v>
      </c>
      <c r="D707" t="n">
        <f>VLOOKUP(data[[#This Row],[Course ID]],courses!A:E,3,FALSE)</f>
        <v>0.0</v>
      </c>
      <c r="E707" t="n">
        <f>VLOOKUP(data[[#This Row],[Course ID]],courses!A:E,4,FALSE)</f>
        <v>0.0</v>
      </c>
      <c r="F707" t="n">
        <f>VLOOKUP(data[[#This Row],[Course ID]],courses!A:E,5,FALSE)</f>
        <v>0.0</v>
      </c>
      <c r="G707" t="inlineStr">
        <is>
          <t>1683536</t>
        </is>
      </c>
      <c r="H707" t="inlineStr">
        <is>
          <t>EngageAlternativeFormat</t>
        </is>
      </c>
      <c r="I707" t="n">
        <v>1.0</v>
      </c>
      <c r="J707" t="n">
        <v>0.0</v>
      </c>
      <c r="K707" t="n">
        <v>0.0</v>
      </c>
      <c r="L707" t="n">
        <v>0.0</v>
      </c>
      <c r="M707" t="n">
        <v>1.611059724E9</v>
      </c>
      <c r="N707" t="inlineStr">
        <is>
          <t>6859</t>
        </is>
      </c>
      <c r="O707" t="inlineStr">
        <is>
          <t>pdf</t>
        </is>
      </c>
      <c r="P707" t="inlineStr">
        <is>
          <t/>
        </is>
      </c>
      <c r="Q707" t="inlineStr">
        <is>
          <t/>
        </is>
      </c>
      <c r="R707" t="inlineStr">
        <is>
          <t/>
        </is>
      </c>
      <c r="S707" t="inlineStr">
        <is>
          <t/>
        </is>
      </c>
      <c r="T707" t="n">
        <v>44214.0</v>
      </c>
      <c r="U707" t="n">
        <v>1.0</v>
      </c>
      <c r="V707" t="n">
        <v>0.0</v>
      </c>
    </row>
    <row r="708">
      <c r="A708" t="n">
        <v>6.73432186E8</v>
      </c>
      <c r="B708" t="inlineStr">
        <is>
          <t>60</t>
        </is>
      </c>
      <c r="C708" t="n">
        <f>VLOOKUP(data[[#This Row],[Course ID]],courses!A:E,2,FALSE)</f>
        <v>0.0</v>
      </c>
      <c r="D708" t="n">
        <f>VLOOKUP(data[[#This Row],[Course ID]],courses!A:E,3,FALSE)</f>
        <v>0.0</v>
      </c>
      <c r="E708" t="n">
        <f>VLOOKUP(data[[#This Row],[Course ID]],courses!A:E,4,FALSE)</f>
        <v>0.0</v>
      </c>
      <c r="F708" t="n">
        <f>VLOOKUP(data[[#This Row],[Course ID]],courses!A:E,5,FALSE)</f>
        <v>0.0</v>
      </c>
      <c r="G708" t="inlineStr">
        <is>
          <t>4154113</t>
        </is>
      </c>
      <c r="H708" t="inlineStr">
        <is>
          <t>EngageAlternativeFormat</t>
        </is>
      </c>
      <c r="I708" t="n">
        <v>1.0</v>
      </c>
      <c r="J708" t="n">
        <v>0.0</v>
      </c>
      <c r="K708" t="n">
        <v>0.0</v>
      </c>
      <c r="L708" t="n">
        <v>0.0</v>
      </c>
      <c r="M708" t="n">
        <v>1.611070765E9</v>
      </c>
      <c r="N708" t="inlineStr">
        <is>
          <t>6859</t>
        </is>
      </c>
      <c r="O708" t="inlineStr">
        <is>
          <t>pdf</t>
        </is>
      </c>
      <c r="P708" t="inlineStr">
        <is>
          <t/>
        </is>
      </c>
      <c r="Q708" t="inlineStr">
        <is>
          <t/>
        </is>
      </c>
      <c r="R708" t="inlineStr">
        <is>
          <t/>
        </is>
      </c>
      <c r="S708" t="inlineStr">
        <is>
          <t/>
        </is>
      </c>
      <c r="T708" t="n">
        <v>44214.0</v>
      </c>
      <c r="U708" t="n">
        <v>1.0</v>
      </c>
      <c r="V708" t="n">
        <v>0.0</v>
      </c>
    </row>
    <row r="709">
      <c r="A709" t="n">
        <v>1.998342844E9</v>
      </c>
      <c r="B709" t="inlineStr">
        <is>
          <t>17270</t>
        </is>
      </c>
      <c r="C709" t="n">
        <f>VLOOKUP(data[[#This Row],[Course ID]],courses!A:E,2,FALSE)</f>
        <v>0.0</v>
      </c>
      <c r="D709" t="n">
        <f>VLOOKUP(data[[#This Row],[Course ID]],courses!A:E,3,FALSE)</f>
        <v>0.0</v>
      </c>
      <c r="E709" t="n">
        <f>VLOOKUP(data[[#This Row],[Course ID]],courses!A:E,4,FALSE)</f>
        <v>0.0</v>
      </c>
      <c r="F709" t="n">
        <f>VLOOKUP(data[[#This Row],[Course ID]],courses!A:E,5,FALSE)</f>
        <v>0.0</v>
      </c>
      <c r="G709" t="inlineStr">
        <is>
          <t>4116299</t>
        </is>
      </c>
      <c r="H709" t="inlineStr">
        <is>
          <t>EngageAlternativeFormat</t>
        </is>
      </c>
      <c r="I709" t="n">
        <v>1.0</v>
      </c>
      <c r="J709" t="n">
        <v>0.0</v>
      </c>
      <c r="K709" t="n">
        <v>0.0</v>
      </c>
      <c r="L709" t="n">
        <v>0.0</v>
      </c>
      <c r="M709" t="n">
        <v>1.611075556E9</v>
      </c>
      <c r="N709" t="inlineStr">
        <is>
          <t>6859</t>
        </is>
      </c>
      <c r="O709" t="inlineStr">
        <is>
          <t>pdf</t>
        </is>
      </c>
      <c r="P709" t="inlineStr">
        <is>
          <t/>
        </is>
      </c>
      <c r="Q709" t="inlineStr">
        <is>
          <t/>
        </is>
      </c>
      <c r="R709" t="inlineStr">
        <is>
          <t/>
        </is>
      </c>
      <c r="S709" t="inlineStr">
        <is>
          <t/>
        </is>
      </c>
      <c r="T709" t="n">
        <v>44214.0</v>
      </c>
      <c r="U709" t="n">
        <v>1.0</v>
      </c>
      <c r="V709" t="n">
        <v>0.0</v>
      </c>
    </row>
    <row r="710">
      <c r="A710" t="n">
        <v>6.80868895E8</v>
      </c>
      <c r="B710" t="inlineStr">
        <is>
          <t>74</t>
        </is>
      </c>
      <c r="C710" t="n">
        <f>VLOOKUP(data[[#This Row],[Course ID]],courses!A:E,2,FALSE)</f>
        <v>0.0</v>
      </c>
      <c r="D710" t="n">
        <f>VLOOKUP(data[[#This Row],[Course ID]],courses!A:E,3,FALSE)</f>
        <v>0.0</v>
      </c>
      <c r="E710" t="n">
        <f>VLOOKUP(data[[#This Row],[Course ID]],courses!A:E,4,FALSE)</f>
        <v>0.0</v>
      </c>
      <c r="F710" t="n">
        <f>VLOOKUP(data[[#This Row],[Course ID]],courses!A:E,5,FALSE)</f>
        <v>0.0</v>
      </c>
      <c r="G710" t="inlineStr">
        <is>
          <t>4259192</t>
        </is>
      </c>
      <c r="H710" t="inlineStr">
        <is>
          <t>EngageAlternativeFormat</t>
        </is>
      </c>
      <c r="I710" t="n">
        <v>1.0</v>
      </c>
      <c r="J710" t="n">
        <v>0.0</v>
      </c>
      <c r="K710" t="n">
        <v>0.0</v>
      </c>
      <c r="L710" t="n">
        <v>0.0</v>
      </c>
      <c r="M710" t="n">
        <v>1.61112453E9</v>
      </c>
      <c r="N710" t="inlineStr">
        <is>
          <t>6859</t>
        </is>
      </c>
      <c r="O710" t="inlineStr">
        <is>
          <t>pdf</t>
        </is>
      </c>
      <c r="P710" t="inlineStr">
        <is>
          <t/>
        </is>
      </c>
      <c r="Q710" t="inlineStr">
        <is>
          <t/>
        </is>
      </c>
      <c r="R710" t="inlineStr">
        <is>
          <t/>
        </is>
      </c>
      <c r="S710" t="inlineStr">
        <is>
          <t/>
        </is>
      </c>
      <c r="T710" t="n">
        <v>44214.0</v>
      </c>
      <c r="U710" t="n">
        <v>1.0</v>
      </c>
      <c r="V710" t="n">
        <v>0.0</v>
      </c>
    </row>
    <row r="711">
      <c r="A711" t="n">
        <v>-1.208613897E9</v>
      </c>
      <c r="B711" t="inlineStr">
        <is>
          <t>11</t>
        </is>
      </c>
      <c r="C711" t="n">
        <f>VLOOKUP(data[[#This Row],[Course ID]],courses!A:E,2,FALSE)</f>
        <v>0.0</v>
      </c>
      <c r="D711" t="n">
        <f>VLOOKUP(data[[#This Row],[Course ID]],courses!A:E,3,FALSE)</f>
        <v>0.0</v>
      </c>
      <c r="E711" t="n">
        <f>VLOOKUP(data[[#This Row],[Course ID]],courses!A:E,4,FALSE)</f>
        <v>0.0</v>
      </c>
      <c r="F711" t="n">
        <f>VLOOKUP(data[[#This Row],[Course ID]],courses!A:E,5,FALSE)</f>
        <v>0.0</v>
      </c>
      <c r="G711" t="inlineStr">
        <is>
          <t>1504685</t>
        </is>
      </c>
      <c r="H711" t="inlineStr">
        <is>
          <t>EngageAlternativeFormat</t>
        </is>
      </c>
      <c r="I711" t="n">
        <v>1.0</v>
      </c>
      <c r="J711" t="n">
        <v>0.0</v>
      </c>
      <c r="K711" t="n">
        <v>0.0</v>
      </c>
      <c r="L711" t="n">
        <v>0.0</v>
      </c>
      <c r="M711" t="n">
        <v>1.611127244E9</v>
      </c>
      <c r="N711" t="inlineStr">
        <is>
          <t>6859</t>
        </is>
      </c>
      <c r="O711" t="inlineStr">
        <is>
          <t>pdf</t>
        </is>
      </c>
      <c r="P711" t="inlineStr">
        <is>
          <t/>
        </is>
      </c>
      <c r="Q711" t="inlineStr">
        <is>
          <t/>
        </is>
      </c>
      <c r="R711" t="inlineStr">
        <is>
          <t/>
        </is>
      </c>
      <c r="S711" t="inlineStr">
        <is>
          <t/>
        </is>
      </c>
      <c r="T711" t="n">
        <v>44214.0</v>
      </c>
      <c r="U711" t="n">
        <v>1.0</v>
      </c>
      <c r="V711" t="n">
        <v>0.0</v>
      </c>
    </row>
    <row r="712">
      <c r="A712" t="n">
        <v>8.57934978E8</v>
      </c>
      <c r="B712" t="inlineStr">
        <is>
          <t>26267</t>
        </is>
      </c>
      <c r="C712" t="n">
        <f>VLOOKUP(data[[#This Row],[Course ID]],courses!A:E,2,FALSE)</f>
        <v>0.0</v>
      </c>
      <c r="D712" t="n">
        <f>VLOOKUP(data[[#This Row],[Course ID]],courses!A:E,3,FALSE)</f>
        <v>0.0</v>
      </c>
      <c r="E712" t="n">
        <f>VLOOKUP(data[[#This Row],[Course ID]],courses!A:E,4,FALSE)</f>
        <v>0.0</v>
      </c>
      <c r="F712" t="n">
        <f>VLOOKUP(data[[#This Row],[Course ID]],courses!A:E,5,FALSE)</f>
        <v>0.0</v>
      </c>
      <c r="G712" t="inlineStr">
        <is>
          <t>4270315</t>
        </is>
      </c>
      <c r="H712" t="inlineStr">
        <is>
          <t>EngageAlternativeFormat</t>
        </is>
      </c>
      <c r="I712" t="n">
        <v>1.0</v>
      </c>
      <c r="J712" t="n">
        <v>0.0</v>
      </c>
      <c r="K712" t="n">
        <v>0.0</v>
      </c>
      <c r="L712" t="n">
        <v>0.0</v>
      </c>
      <c r="M712" t="n">
        <v>1.611144639E9</v>
      </c>
      <c r="N712" t="inlineStr">
        <is>
          <t>6859</t>
        </is>
      </c>
      <c r="O712" t="inlineStr">
        <is>
          <t>pdf</t>
        </is>
      </c>
      <c r="P712" t="inlineStr">
        <is>
          <t/>
        </is>
      </c>
      <c r="Q712" t="inlineStr">
        <is>
          <t/>
        </is>
      </c>
      <c r="R712" t="inlineStr">
        <is>
          <t/>
        </is>
      </c>
      <c r="S712" t="inlineStr">
        <is>
          <t/>
        </is>
      </c>
      <c r="T712" t="n">
        <v>44214.0</v>
      </c>
      <c r="U712" t="n">
        <v>1.0</v>
      </c>
      <c r="V712" t="n">
        <v>0.0</v>
      </c>
    </row>
    <row r="713">
      <c r="A713" t="n">
        <v>-1.571062502E9</v>
      </c>
      <c r="B713" t="inlineStr">
        <is>
          <t>26267</t>
        </is>
      </c>
      <c r="C713" t="n">
        <f>VLOOKUP(data[[#This Row],[Course ID]],courses!A:E,2,FALSE)</f>
        <v>0.0</v>
      </c>
      <c r="D713" t="n">
        <f>VLOOKUP(data[[#This Row],[Course ID]],courses!A:E,3,FALSE)</f>
        <v>0.0</v>
      </c>
      <c r="E713" t="n">
        <f>VLOOKUP(data[[#This Row],[Course ID]],courses!A:E,4,FALSE)</f>
        <v>0.0</v>
      </c>
      <c r="F713" t="n">
        <f>VLOOKUP(data[[#This Row],[Course ID]],courses!A:E,5,FALSE)</f>
        <v>0.0</v>
      </c>
      <c r="G713" t="inlineStr">
        <is>
          <t>4270315</t>
        </is>
      </c>
      <c r="H713" t="inlineStr">
        <is>
          <t>BeginDownloadAlternativeFormats</t>
        </is>
      </c>
      <c r="I713" t="n">
        <v>0.0</v>
      </c>
      <c r="J713" t="n">
        <v>1.0</v>
      </c>
      <c r="K713" t="n">
        <v>0.0</v>
      </c>
      <c r="L713" t="n">
        <v>0.0</v>
      </c>
      <c r="M713" t="n">
        <v>1.61114465E9</v>
      </c>
      <c r="N713" t="inlineStr">
        <is>
          <t>6859</t>
        </is>
      </c>
      <c r="O713" t="inlineStr">
        <is>
          <t>pdf</t>
        </is>
      </c>
      <c r="P713" t="inlineStr">
        <is>
          <t>Html</t>
        </is>
      </c>
      <c r="Q713" t="inlineStr">
        <is>
          <t/>
        </is>
      </c>
      <c r="R713" t="inlineStr">
        <is>
          <t/>
        </is>
      </c>
      <c r="S713" t="inlineStr">
        <is>
          <t/>
        </is>
      </c>
      <c r="T713" t="n">
        <v>44214.0</v>
      </c>
      <c r="U713" t="n">
        <v>1.0</v>
      </c>
      <c r="V713" t="n">
        <v>0.0</v>
      </c>
    </row>
    <row r="714">
      <c r="A714" t="n">
        <v>-1.308632615E9</v>
      </c>
      <c r="B714" t="inlineStr">
        <is>
          <t>63</t>
        </is>
      </c>
      <c r="C714" t="n">
        <f>VLOOKUP(data[[#This Row],[Course ID]],courses!A:E,2,FALSE)</f>
        <v>0.0</v>
      </c>
      <c r="D714" t="n">
        <f>VLOOKUP(data[[#This Row],[Course ID]],courses!A:E,3,FALSE)</f>
        <v>0.0</v>
      </c>
      <c r="E714" t="n">
        <f>VLOOKUP(data[[#This Row],[Course ID]],courses!A:E,4,FALSE)</f>
        <v>0.0</v>
      </c>
      <c r="F714" t="n">
        <f>VLOOKUP(data[[#This Row],[Course ID]],courses!A:E,5,FALSE)</f>
        <v>0.0</v>
      </c>
      <c r="G714" t="inlineStr">
        <is>
          <t>2118258</t>
        </is>
      </c>
      <c r="H714" t="inlineStr">
        <is>
          <t>EngageAlternativeFormat</t>
        </is>
      </c>
      <c r="I714" t="n">
        <v>1.0</v>
      </c>
      <c r="J714" t="n">
        <v>0.0</v>
      </c>
      <c r="K714" t="n">
        <v>0.0</v>
      </c>
      <c r="L714" t="n">
        <v>0.0</v>
      </c>
      <c r="M714" t="n">
        <v>1.611151829E9</v>
      </c>
      <c r="N714" t="inlineStr">
        <is>
          <t>6859</t>
        </is>
      </c>
      <c r="O714" t="inlineStr">
        <is>
          <t>pdf</t>
        </is>
      </c>
      <c r="P714" t="inlineStr">
        <is>
          <t/>
        </is>
      </c>
      <c r="Q714" t="inlineStr">
        <is>
          <t/>
        </is>
      </c>
      <c r="R714" t="inlineStr">
        <is>
          <t/>
        </is>
      </c>
      <c r="S714" t="inlineStr">
        <is>
          <t/>
        </is>
      </c>
      <c r="T714" t="n">
        <v>44214.0</v>
      </c>
      <c r="U714" t="n">
        <v>1.0</v>
      </c>
      <c r="V714" t="n">
        <v>0.0</v>
      </c>
    </row>
    <row r="715">
      <c r="A715" t="n">
        <v>1.85856014E9</v>
      </c>
      <c r="B715" t="inlineStr">
        <is>
          <t>60</t>
        </is>
      </c>
      <c r="C715" t="n">
        <f>VLOOKUP(data[[#This Row],[Course ID]],courses!A:E,2,FALSE)</f>
        <v>0.0</v>
      </c>
      <c r="D715" t="n">
        <f>VLOOKUP(data[[#This Row],[Course ID]],courses!A:E,3,FALSE)</f>
        <v>0.0</v>
      </c>
      <c r="E715" t="n">
        <f>VLOOKUP(data[[#This Row],[Course ID]],courses!A:E,4,FALSE)</f>
        <v>0.0</v>
      </c>
      <c r="F715" t="n">
        <f>VLOOKUP(data[[#This Row],[Course ID]],courses!A:E,5,FALSE)</f>
        <v>0.0</v>
      </c>
      <c r="G715" t="inlineStr">
        <is>
          <t>4184617</t>
        </is>
      </c>
      <c r="H715" t="inlineStr">
        <is>
          <t>EngageAlternativeFormat</t>
        </is>
      </c>
      <c r="I715" t="n">
        <v>1.0</v>
      </c>
      <c r="J715" t="n">
        <v>0.0</v>
      </c>
      <c r="K715" t="n">
        <v>0.0</v>
      </c>
      <c r="L715" t="n">
        <v>0.0</v>
      </c>
      <c r="M715" t="n">
        <v>1.611162757E9</v>
      </c>
      <c r="N715" t="inlineStr">
        <is>
          <t>6859</t>
        </is>
      </c>
      <c r="O715" t="inlineStr">
        <is>
          <t>pdf</t>
        </is>
      </c>
      <c r="P715" t="inlineStr">
        <is>
          <t/>
        </is>
      </c>
      <c r="Q715" t="inlineStr">
        <is>
          <t/>
        </is>
      </c>
      <c r="R715" t="inlineStr">
        <is>
          <t/>
        </is>
      </c>
      <c r="S715" t="inlineStr">
        <is>
          <t/>
        </is>
      </c>
      <c r="T715" t="n">
        <v>44214.0</v>
      </c>
      <c r="U715" t="n">
        <v>1.0</v>
      </c>
      <c r="V715" t="n">
        <v>0.0</v>
      </c>
    </row>
    <row r="716">
      <c r="A716" t="n">
        <v>-1.53331247E9</v>
      </c>
      <c r="B716" t="inlineStr">
        <is>
          <t>17270</t>
        </is>
      </c>
      <c r="C716" t="n">
        <f>VLOOKUP(data[[#This Row],[Course ID]],courses!A:E,2,FALSE)</f>
        <v>0.0</v>
      </c>
      <c r="D716" t="n">
        <f>VLOOKUP(data[[#This Row],[Course ID]],courses!A:E,3,FALSE)</f>
        <v>0.0</v>
      </c>
      <c r="E716" t="n">
        <f>VLOOKUP(data[[#This Row],[Course ID]],courses!A:E,4,FALSE)</f>
        <v>0.0</v>
      </c>
      <c r="F716" t="n">
        <f>VLOOKUP(data[[#This Row],[Course ID]],courses!A:E,5,FALSE)</f>
        <v>0.0</v>
      </c>
      <c r="G716" t="inlineStr">
        <is>
          <t>1683651</t>
        </is>
      </c>
      <c r="H716" t="inlineStr">
        <is>
          <t>EngageAlternativeFormat</t>
        </is>
      </c>
      <c r="I716" t="n">
        <v>1.0</v>
      </c>
      <c r="J716" t="n">
        <v>0.0</v>
      </c>
      <c r="K716" t="n">
        <v>0.0</v>
      </c>
      <c r="L716" t="n">
        <v>0.0</v>
      </c>
      <c r="M716" t="n">
        <v>1.61121128E9</v>
      </c>
      <c r="N716" t="inlineStr">
        <is>
          <t>6859</t>
        </is>
      </c>
      <c r="O716" t="inlineStr">
        <is>
          <t>pdf</t>
        </is>
      </c>
      <c r="P716" t="inlineStr">
        <is>
          <t/>
        </is>
      </c>
      <c r="Q716" t="inlineStr">
        <is>
          <t/>
        </is>
      </c>
      <c r="R716" t="inlineStr">
        <is>
          <t/>
        </is>
      </c>
      <c r="S716" t="inlineStr">
        <is>
          <t/>
        </is>
      </c>
      <c r="T716" t="n">
        <v>44214.0</v>
      </c>
      <c r="U716" t="n">
        <v>1.0</v>
      </c>
      <c r="V716" t="n">
        <v>0.0</v>
      </c>
    </row>
    <row r="717">
      <c r="A717" t="n">
        <v>1.773846729E9</v>
      </c>
      <c r="B717" t="inlineStr">
        <is>
          <t>97</t>
        </is>
      </c>
      <c r="C717" t="n">
        <f>VLOOKUP(data[[#This Row],[Course ID]],courses!A:E,2,FALSE)</f>
        <v>0.0</v>
      </c>
      <c r="D717" t="n">
        <f>VLOOKUP(data[[#This Row],[Course ID]],courses!A:E,3,FALSE)</f>
        <v>0.0</v>
      </c>
      <c r="E717" t="n">
        <f>VLOOKUP(data[[#This Row],[Course ID]],courses!A:E,4,FALSE)</f>
        <v>0.0</v>
      </c>
      <c r="F717" t="n">
        <f>VLOOKUP(data[[#This Row],[Course ID]],courses!A:E,5,FALSE)</f>
        <v>0.0</v>
      </c>
      <c r="G717" t="inlineStr">
        <is>
          <t>4223321</t>
        </is>
      </c>
      <c r="H717" t="inlineStr">
        <is>
          <t>EngageAlternativeFormat</t>
        </is>
      </c>
      <c r="I717" t="n">
        <v>1.0</v>
      </c>
      <c r="J717" t="n">
        <v>0.0</v>
      </c>
      <c r="K717" t="n">
        <v>0.0</v>
      </c>
      <c r="L717" t="n">
        <v>0.0</v>
      </c>
      <c r="M717" t="n">
        <v>1.611213264E9</v>
      </c>
      <c r="N717" t="inlineStr">
        <is>
          <t>6859</t>
        </is>
      </c>
      <c r="O717" t="inlineStr">
        <is>
          <t>pdf</t>
        </is>
      </c>
      <c r="P717" t="inlineStr">
        <is>
          <t/>
        </is>
      </c>
      <c r="Q717" t="inlineStr">
        <is>
          <t/>
        </is>
      </c>
      <c r="R717" t="inlineStr">
        <is>
          <t/>
        </is>
      </c>
      <c r="S717" t="inlineStr">
        <is>
          <t/>
        </is>
      </c>
      <c r="T717" t="n">
        <v>44214.0</v>
      </c>
      <c r="U717" t="n">
        <v>1.0</v>
      </c>
      <c r="V717" t="n">
        <v>0.0</v>
      </c>
    </row>
    <row r="718">
      <c r="A718" t="n">
        <v>-7.39898875E8</v>
      </c>
      <c r="B718" t="inlineStr">
        <is>
          <t>103</t>
        </is>
      </c>
      <c r="C718" t="n">
        <f>VLOOKUP(data[[#This Row],[Course ID]],courses!A:E,2,FALSE)</f>
        <v>0.0</v>
      </c>
      <c r="D718" t="n">
        <f>VLOOKUP(data[[#This Row],[Course ID]],courses!A:E,3,FALSE)</f>
        <v>0.0</v>
      </c>
      <c r="E718" t="n">
        <f>VLOOKUP(data[[#This Row],[Course ID]],courses!A:E,4,FALSE)</f>
        <v>0.0</v>
      </c>
      <c r="F718" t="n">
        <f>VLOOKUP(data[[#This Row],[Course ID]],courses!A:E,5,FALSE)</f>
        <v>0.0</v>
      </c>
      <c r="G718" t="inlineStr">
        <is>
          <t>4181125</t>
        </is>
      </c>
      <c r="H718" t="inlineStr">
        <is>
          <t>EngageAlternativeFormat</t>
        </is>
      </c>
      <c r="I718" t="n">
        <v>1.0</v>
      </c>
      <c r="J718" t="n">
        <v>0.0</v>
      </c>
      <c r="K718" t="n">
        <v>0.0</v>
      </c>
      <c r="L718" t="n">
        <v>0.0</v>
      </c>
      <c r="M718" t="n">
        <v>1.611214867E9</v>
      </c>
      <c r="N718" t="inlineStr">
        <is>
          <t>6859</t>
        </is>
      </c>
      <c r="O718" t="inlineStr">
        <is>
          <t>pdf</t>
        </is>
      </c>
      <c r="P718" t="inlineStr">
        <is>
          <t/>
        </is>
      </c>
      <c r="Q718" t="inlineStr">
        <is>
          <t/>
        </is>
      </c>
      <c r="R718" t="inlineStr">
        <is>
          <t/>
        </is>
      </c>
      <c r="S718" t="inlineStr">
        <is>
          <t/>
        </is>
      </c>
      <c r="T718" t="n">
        <v>44214.0</v>
      </c>
      <c r="U718" t="n">
        <v>1.0</v>
      </c>
      <c r="V718" t="n">
        <v>0.0</v>
      </c>
    </row>
    <row r="719">
      <c r="A719" t="n">
        <v>2.12514714E9</v>
      </c>
      <c r="B719" t="inlineStr">
        <is>
          <t>103</t>
        </is>
      </c>
      <c r="C719" t="n">
        <f>VLOOKUP(data[[#This Row],[Course ID]],courses!A:E,2,FALSE)</f>
        <v>0.0</v>
      </c>
      <c r="D719" t="n">
        <f>VLOOKUP(data[[#This Row],[Course ID]],courses!A:E,3,FALSE)</f>
        <v>0.0</v>
      </c>
      <c r="E719" t="n">
        <f>VLOOKUP(data[[#This Row],[Course ID]],courses!A:E,4,FALSE)</f>
        <v>0.0</v>
      </c>
      <c r="F719" t="n">
        <f>VLOOKUP(data[[#This Row],[Course ID]],courses!A:E,5,FALSE)</f>
        <v>0.0</v>
      </c>
      <c r="G719" t="inlineStr">
        <is>
          <t>4173283</t>
        </is>
      </c>
      <c r="H719" t="inlineStr">
        <is>
          <t>EngageAlternativeFormat</t>
        </is>
      </c>
      <c r="I719" t="n">
        <v>1.0</v>
      </c>
      <c r="J719" t="n">
        <v>0.0</v>
      </c>
      <c r="K719" t="n">
        <v>0.0</v>
      </c>
      <c r="L719" t="n">
        <v>0.0</v>
      </c>
      <c r="M719" t="n">
        <v>1.611214921E9</v>
      </c>
      <c r="N719" t="inlineStr">
        <is>
          <t>6859</t>
        </is>
      </c>
      <c r="O719" t="inlineStr">
        <is>
          <t>pdf</t>
        </is>
      </c>
      <c r="P719" t="inlineStr">
        <is>
          <t/>
        </is>
      </c>
      <c r="Q719" t="inlineStr">
        <is>
          <t/>
        </is>
      </c>
      <c r="R719" t="inlineStr">
        <is>
          <t/>
        </is>
      </c>
      <c r="S719" t="inlineStr">
        <is>
          <t/>
        </is>
      </c>
      <c r="T719" t="n">
        <v>44214.0</v>
      </c>
      <c r="U719" t="n">
        <v>1.0</v>
      </c>
      <c r="V719" t="n">
        <v>0.0</v>
      </c>
    </row>
    <row r="720">
      <c r="A720" t="n">
        <v>1.906619746E9</v>
      </c>
      <c r="B720" t="inlineStr">
        <is>
          <t>61</t>
        </is>
      </c>
      <c r="C720" t="n">
        <f>VLOOKUP(data[[#This Row],[Course ID]],courses!A:E,2,FALSE)</f>
        <v>0.0</v>
      </c>
      <c r="D720" t="n">
        <f>VLOOKUP(data[[#This Row],[Course ID]],courses!A:E,3,FALSE)</f>
        <v>0.0</v>
      </c>
      <c r="E720" t="n">
        <f>VLOOKUP(data[[#This Row],[Course ID]],courses!A:E,4,FALSE)</f>
        <v>0.0</v>
      </c>
      <c r="F720" t="n">
        <f>VLOOKUP(data[[#This Row],[Course ID]],courses!A:E,5,FALSE)</f>
        <v>0.0</v>
      </c>
      <c r="G720" t="inlineStr">
        <is>
          <t>4270429</t>
        </is>
      </c>
      <c r="H720" t="inlineStr">
        <is>
          <t>EngageAlternativeFormat</t>
        </is>
      </c>
      <c r="I720" t="n">
        <v>1.0</v>
      </c>
      <c r="J720" t="n">
        <v>0.0</v>
      </c>
      <c r="K720" t="n">
        <v>0.0</v>
      </c>
      <c r="L720" t="n">
        <v>0.0</v>
      </c>
      <c r="M720" t="n">
        <v>1.611229226E9</v>
      </c>
      <c r="N720" t="inlineStr">
        <is>
          <t>6859</t>
        </is>
      </c>
      <c r="O720" t="inlineStr">
        <is>
          <t>pdf</t>
        </is>
      </c>
      <c r="P720" t="inlineStr">
        <is>
          <t/>
        </is>
      </c>
      <c r="Q720" t="inlineStr">
        <is>
          <t/>
        </is>
      </c>
      <c r="R720" t="inlineStr">
        <is>
          <t/>
        </is>
      </c>
      <c r="S720" t="inlineStr">
        <is>
          <t/>
        </is>
      </c>
      <c r="T720" t="n">
        <v>44214.0</v>
      </c>
      <c r="U720" t="n">
        <v>1.0</v>
      </c>
      <c r="V720" t="n">
        <v>0.0</v>
      </c>
    </row>
    <row r="721">
      <c r="A721" t="n">
        <v>2.040123514E9</v>
      </c>
      <c r="B721" t="inlineStr">
        <is>
          <t>61</t>
        </is>
      </c>
      <c r="C721" t="n">
        <f>VLOOKUP(data[[#This Row],[Course ID]],courses!A:E,2,FALSE)</f>
        <v>0.0</v>
      </c>
      <c r="D721" t="n">
        <f>VLOOKUP(data[[#This Row],[Course ID]],courses!A:E,3,FALSE)</f>
        <v>0.0</v>
      </c>
      <c r="E721" t="n">
        <f>VLOOKUP(data[[#This Row],[Course ID]],courses!A:E,4,FALSE)</f>
        <v>0.0</v>
      </c>
      <c r="F721" t="n">
        <f>VLOOKUP(data[[#This Row],[Course ID]],courses!A:E,5,FALSE)</f>
        <v>0.0</v>
      </c>
      <c r="G721" t="inlineStr">
        <is>
          <t>4261700</t>
        </is>
      </c>
      <c r="H721" t="inlineStr">
        <is>
          <t>EngageAlternativeFormat</t>
        </is>
      </c>
      <c r="I721" t="n">
        <v>1.0</v>
      </c>
      <c r="J721" t="n">
        <v>0.0</v>
      </c>
      <c r="K721" t="n">
        <v>0.0</v>
      </c>
      <c r="L721" t="n">
        <v>0.0</v>
      </c>
      <c r="M721" t="n">
        <v>1.611230881E9</v>
      </c>
      <c r="N721" t="inlineStr">
        <is>
          <t>6859</t>
        </is>
      </c>
      <c r="O721" t="inlineStr">
        <is>
          <t>pdf</t>
        </is>
      </c>
      <c r="P721" t="inlineStr">
        <is>
          <t/>
        </is>
      </c>
      <c r="Q721" t="inlineStr">
        <is>
          <t/>
        </is>
      </c>
      <c r="R721" t="inlineStr">
        <is>
          <t/>
        </is>
      </c>
      <c r="S721" t="inlineStr">
        <is>
          <t/>
        </is>
      </c>
      <c r="T721" t="n">
        <v>44214.0</v>
      </c>
      <c r="U721" t="n">
        <v>1.0</v>
      </c>
      <c r="V721" t="n">
        <v>0.0</v>
      </c>
    </row>
    <row r="722">
      <c r="A722" t="n">
        <v>-1.976844125E9</v>
      </c>
      <c r="B722" t="inlineStr">
        <is>
          <t>74</t>
        </is>
      </c>
      <c r="C722" t="n">
        <f>VLOOKUP(data[[#This Row],[Course ID]],courses!A:E,2,FALSE)</f>
        <v>0.0</v>
      </c>
      <c r="D722" t="n">
        <f>VLOOKUP(data[[#This Row],[Course ID]],courses!A:E,3,FALSE)</f>
        <v>0.0</v>
      </c>
      <c r="E722" t="n">
        <f>VLOOKUP(data[[#This Row],[Course ID]],courses!A:E,4,FALSE)</f>
        <v>0.0</v>
      </c>
      <c r="F722" t="n">
        <f>VLOOKUP(data[[#This Row],[Course ID]],courses!A:E,5,FALSE)</f>
        <v>0.0</v>
      </c>
      <c r="G722" t="inlineStr">
        <is>
          <t>4227832</t>
        </is>
      </c>
      <c r="H722" t="inlineStr">
        <is>
          <t>EngageAlternativeFormat</t>
        </is>
      </c>
      <c r="I722" t="n">
        <v>1.0</v>
      </c>
      <c r="J722" t="n">
        <v>0.0</v>
      </c>
      <c r="K722" t="n">
        <v>0.0</v>
      </c>
      <c r="L722" t="n">
        <v>0.0</v>
      </c>
      <c r="M722" t="n">
        <v>1.611232145E9</v>
      </c>
      <c r="N722" t="inlineStr">
        <is>
          <t>6859</t>
        </is>
      </c>
      <c r="O722" t="inlineStr">
        <is>
          <t>pdf</t>
        </is>
      </c>
      <c r="P722" t="inlineStr">
        <is>
          <t/>
        </is>
      </c>
      <c r="Q722" t="inlineStr">
        <is>
          <t/>
        </is>
      </c>
      <c r="R722" t="inlineStr">
        <is>
          <t/>
        </is>
      </c>
      <c r="S722" t="inlineStr">
        <is>
          <t/>
        </is>
      </c>
      <c r="T722" t="n">
        <v>44214.0</v>
      </c>
      <c r="U722" t="n">
        <v>1.0</v>
      </c>
      <c r="V722" t="n">
        <v>0.0</v>
      </c>
    </row>
    <row r="723">
      <c r="A723" t="n">
        <v>-8.52447738E8</v>
      </c>
      <c r="B723" t="inlineStr">
        <is>
          <t>74</t>
        </is>
      </c>
      <c r="C723" t="n">
        <f>VLOOKUP(data[[#This Row],[Course ID]],courses!A:E,2,FALSE)</f>
        <v>0.0</v>
      </c>
      <c r="D723" t="n">
        <f>VLOOKUP(data[[#This Row],[Course ID]],courses!A:E,3,FALSE)</f>
        <v>0.0</v>
      </c>
      <c r="E723" t="n">
        <f>VLOOKUP(data[[#This Row],[Course ID]],courses!A:E,4,FALSE)</f>
        <v>0.0</v>
      </c>
      <c r="F723" t="n">
        <f>VLOOKUP(data[[#This Row],[Course ID]],courses!A:E,5,FALSE)</f>
        <v>0.0</v>
      </c>
      <c r="G723" t="inlineStr">
        <is>
          <t>1597203</t>
        </is>
      </c>
      <c r="H723" t="inlineStr">
        <is>
          <t>EngageAlternativeFormat</t>
        </is>
      </c>
      <c r="I723" t="n">
        <v>1.0</v>
      </c>
      <c r="J723" t="n">
        <v>0.0</v>
      </c>
      <c r="K723" t="n">
        <v>0.0</v>
      </c>
      <c r="L723" t="n">
        <v>0.0</v>
      </c>
      <c r="M723" t="n">
        <v>1.611234072E9</v>
      </c>
      <c r="N723" t="inlineStr">
        <is>
          <t>6859</t>
        </is>
      </c>
      <c r="O723" t="inlineStr">
        <is>
          <t>pdf</t>
        </is>
      </c>
      <c r="P723" t="inlineStr">
        <is>
          <t/>
        </is>
      </c>
      <c r="Q723" t="inlineStr">
        <is>
          <t/>
        </is>
      </c>
      <c r="R723" t="inlineStr">
        <is>
          <t/>
        </is>
      </c>
      <c r="S723" t="inlineStr">
        <is>
          <t/>
        </is>
      </c>
      <c r="T723" t="n">
        <v>44214.0</v>
      </c>
      <c r="U723" t="n">
        <v>1.0</v>
      </c>
      <c r="V723" t="n">
        <v>0.0</v>
      </c>
    </row>
    <row r="724">
      <c r="A724" t="n">
        <v>5.32940284E8</v>
      </c>
      <c r="B724" t="inlineStr">
        <is>
          <t>61</t>
        </is>
      </c>
      <c r="C724" t="n">
        <f>VLOOKUP(data[[#This Row],[Course ID]],courses!A:E,2,FALSE)</f>
        <v>0.0</v>
      </c>
      <c r="D724" t="n">
        <f>VLOOKUP(data[[#This Row],[Course ID]],courses!A:E,3,FALSE)</f>
        <v>0.0</v>
      </c>
      <c r="E724" t="n">
        <f>VLOOKUP(data[[#This Row],[Course ID]],courses!A:E,4,FALSE)</f>
        <v>0.0</v>
      </c>
      <c r="F724" t="n">
        <f>VLOOKUP(data[[#This Row],[Course ID]],courses!A:E,5,FALSE)</f>
        <v>0.0</v>
      </c>
      <c r="G724" t="inlineStr">
        <is>
          <t>4270429</t>
        </is>
      </c>
      <c r="H724" t="inlineStr">
        <is>
          <t>EngageAlternativeFormat</t>
        </is>
      </c>
      <c r="I724" t="n">
        <v>1.0</v>
      </c>
      <c r="J724" t="n">
        <v>0.0</v>
      </c>
      <c r="K724" t="n">
        <v>0.0</v>
      </c>
      <c r="L724" t="n">
        <v>0.0</v>
      </c>
      <c r="M724" t="n">
        <v>1.611234194E9</v>
      </c>
      <c r="N724" t="inlineStr">
        <is>
          <t>6859</t>
        </is>
      </c>
      <c r="O724" t="inlineStr">
        <is>
          <t>pdf</t>
        </is>
      </c>
      <c r="P724" t="inlineStr">
        <is>
          <t/>
        </is>
      </c>
      <c r="Q724" t="inlineStr">
        <is>
          <t/>
        </is>
      </c>
      <c r="R724" t="inlineStr">
        <is>
          <t/>
        </is>
      </c>
      <c r="S724" t="inlineStr">
        <is>
          <t/>
        </is>
      </c>
      <c r="T724" t="n">
        <v>44214.0</v>
      </c>
      <c r="U724" t="n">
        <v>1.0</v>
      </c>
      <c r="V724" t="n">
        <v>0.0</v>
      </c>
    </row>
    <row r="725">
      <c r="A725" t="n">
        <v>1.901855632E9</v>
      </c>
      <c r="B725" t="inlineStr">
        <is>
          <t>74</t>
        </is>
      </c>
      <c r="C725" t="n">
        <f>VLOOKUP(data[[#This Row],[Course ID]],courses!A:E,2,FALSE)</f>
        <v>0.0</v>
      </c>
      <c r="D725" t="n">
        <f>VLOOKUP(data[[#This Row],[Course ID]],courses!A:E,3,FALSE)</f>
        <v>0.0</v>
      </c>
      <c r="E725" t="n">
        <f>VLOOKUP(data[[#This Row],[Course ID]],courses!A:E,4,FALSE)</f>
        <v>0.0</v>
      </c>
      <c r="F725" t="n">
        <f>VLOOKUP(data[[#This Row],[Course ID]],courses!A:E,5,FALSE)</f>
        <v>0.0</v>
      </c>
      <c r="G725" t="inlineStr">
        <is>
          <t>4259192</t>
        </is>
      </c>
      <c r="H725" t="inlineStr">
        <is>
          <t>EngageAlternativeFormat</t>
        </is>
      </c>
      <c r="I725" t="n">
        <v>1.0</v>
      </c>
      <c r="J725" t="n">
        <v>0.0</v>
      </c>
      <c r="K725" t="n">
        <v>0.0</v>
      </c>
      <c r="L725" t="n">
        <v>0.0</v>
      </c>
      <c r="M725" t="n">
        <v>1.611243907E9</v>
      </c>
      <c r="N725" t="inlineStr">
        <is>
          <t>6859</t>
        </is>
      </c>
      <c r="O725" t="inlineStr">
        <is>
          <t>pdf</t>
        </is>
      </c>
      <c r="P725" t="inlineStr">
        <is>
          <t/>
        </is>
      </c>
      <c r="Q725" t="inlineStr">
        <is>
          <t/>
        </is>
      </c>
      <c r="R725" t="inlineStr">
        <is>
          <t/>
        </is>
      </c>
      <c r="S725" t="inlineStr">
        <is>
          <t/>
        </is>
      </c>
      <c r="T725" t="n">
        <v>44214.0</v>
      </c>
      <c r="U725" t="n">
        <v>1.0</v>
      </c>
      <c r="V725" t="n">
        <v>0.0</v>
      </c>
    </row>
    <row r="726">
      <c r="A726" t="n">
        <v>1.195869141E9</v>
      </c>
      <c r="B726" t="inlineStr">
        <is>
          <t>74</t>
        </is>
      </c>
      <c r="C726" t="n">
        <f>VLOOKUP(data[[#This Row],[Course ID]],courses!A:E,2,FALSE)</f>
        <v>0.0</v>
      </c>
      <c r="D726" t="n">
        <f>VLOOKUP(data[[#This Row],[Course ID]],courses!A:E,3,FALSE)</f>
        <v>0.0</v>
      </c>
      <c r="E726" t="n">
        <f>VLOOKUP(data[[#This Row],[Course ID]],courses!A:E,4,FALSE)</f>
        <v>0.0</v>
      </c>
      <c r="F726" t="n">
        <f>VLOOKUP(data[[#This Row],[Course ID]],courses!A:E,5,FALSE)</f>
        <v>0.0</v>
      </c>
      <c r="G726" t="inlineStr">
        <is>
          <t>4259192</t>
        </is>
      </c>
      <c r="H726" t="inlineStr">
        <is>
          <t>EngageAlternativeFormat</t>
        </is>
      </c>
      <c r="I726" t="n">
        <v>1.0</v>
      </c>
      <c r="J726" t="n">
        <v>0.0</v>
      </c>
      <c r="K726" t="n">
        <v>0.0</v>
      </c>
      <c r="L726" t="n">
        <v>0.0</v>
      </c>
      <c r="M726" t="n">
        <v>1.611244592E9</v>
      </c>
      <c r="N726" t="inlineStr">
        <is>
          <t>6859</t>
        </is>
      </c>
      <c r="O726" t="inlineStr">
        <is>
          <t>pdf</t>
        </is>
      </c>
      <c r="P726" t="inlineStr">
        <is>
          <t/>
        </is>
      </c>
      <c r="Q726" t="inlineStr">
        <is>
          <t/>
        </is>
      </c>
      <c r="R726" t="inlineStr">
        <is>
          <t/>
        </is>
      </c>
      <c r="S726" t="inlineStr">
        <is>
          <t/>
        </is>
      </c>
      <c r="T726" t="n">
        <v>44214.0</v>
      </c>
      <c r="U726" t="n">
        <v>1.0</v>
      </c>
      <c r="V726" t="n">
        <v>0.0</v>
      </c>
    </row>
    <row r="727">
      <c r="A727" t="n">
        <v>1.829935643E9</v>
      </c>
      <c r="B727" t="inlineStr">
        <is>
          <t>19160</t>
        </is>
      </c>
      <c r="C727" t="n">
        <f>VLOOKUP(data[[#This Row],[Course ID]],courses!A:E,2,FALSE)</f>
        <v>0.0</v>
      </c>
      <c r="D727" t="n">
        <f>VLOOKUP(data[[#This Row],[Course ID]],courses!A:E,3,FALSE)</f>
        <v>0.0</v>
      </c>
      <c r="E727" t="n">
        <f>VLOOKUP(data[[#This Row],[Course ID]],courses!A:E,4,FALSE)</f>
        <v>0.0</v>
      </c>
      <c r="F727" t="n">
        <f>VLOOKUP(data[[#This Row],[Course ID]],courses!A:E,5,FALSE)</f>
        <v>0.0</v>
      </c>
      <c r="G727" t="inlineStr">
        <is>
          <t>1448202</t>
        </is>
      </c>
      <c r="H727" t="inlineStr">
        <is>
          <t>EngageAlternativeFormat</t>
        </is>
      </c>
      <c r="I727" t="n">
        <v>1.0</v>
      </c>
      <c r="J727" t="n">
        <v>0.0</v>
      </c>
      <c r="K727" t="n">
        <v>0.0</v>
      </c>
      <c r="L727" t="n">
        <v>0.0</v>
      </c>
      <c r="M727" t="n">
        <v>1.611245636E9</v>
      </c>
      <c r="N727" t="inlineStr">
        <is>
          <t>6859</t>
        </is>
      </c>
      <c r="O727" t="inlineStr">
        <is>
          <t>pdf</t>
        </is>
      </c>
      <c r="P727" t="inlineStr">
        <is>
          <t/>
        </is>
      </c>
      <c r="Q727" t="inlineStr">
        <is>
          <t/>
        </is>
      </c>
      <c r="R727" t="inlineStr">
        <is>
          <t/>
        </is>
      </c>
      <c r="S727" t="inlineStr">
        <is>
          <t/>
        </is>
      </c>
      <c r="T727" t="n">
        <v>44214.0</v>
      </c>
      <c r="U727" t="n">
        <v>1.0</v>
      </c>
      <c r="V727" t="n">
        <v>0.0</v>
      </c>
    </row>
    <row r="728">
      <c r="A728" t="n">
        <v>8.6175161E8</v>
      </c>
      <c r="B728" t="inlineStr">
        <is>
          <t>19160</t>
        </is>
      </c>
      <c r="C728" t="n">
        <f>VLOOKUP(data[[#This Row],[Course ID]],courses!A:E,2,FALSE)</f>
        <v>0.0</v>
      </c>
      <c r="D728" t="n">
        <f>VLOOKUP(data[[#This Row],[Course ID]],courses!A:E,3,FALSE)</f>
        <v>0.0</v>
      </c>
      <c r="E728" t="n">
        <f>VLOOKUP(data[[#This Row],[Course ID]],courses!A:E,4,FALSE)</f>
        <v>0.0</v>
      </c>
      <c r="F728" t="n">
        <f>VLOOKUP(data[[#This Row],[Course ID]],courses!A:E,5,FALSE)</f>
        <v>0.0</v>
      </c>
      <c r="G728" t="inlineStr">
        <is>
          <t>1448202</t>
        </is>
      </c>
      <c r="H728" t="inlineStr">
        <is>
          <t>BeginDownloadAlternativeFormats</t>
        </is>
      </c>
      <c r="I728" t="n">
        <v>0.0</v>
      </c>
      <c r="J728" t="n">
        <v>1.0</v>
      </c>
      <c r="K728" t="n">
        <v>0.0</v>
      </c>
      <c r="L728" t="n">
        <v>0.0</v>
      </c>
      <c r="M728" t="n">
        <v>1.61124564E9</v>
      </c>
      <c r="N728" t="inlineStr">
        <is>
          <t>6859</t>
        </is>
      </c>
      <c r="O728" t="inlineStr">
        <is>
          <t>pdf</t>
        </is>
      </c>
      <c r="P728" t="inlineStr">
        <is>
          <t>Html</t>
        </is>
      </c>
      <c r="Q728" t="inlineStr">
        <is>
          <t/>
        </is>
      </c>
      <c r="R728" t="inlineStr">
        <is>
          <t/>
        </is>
      </c>
      <c r="S728" t="inlineStr">
        <is>
          <t/>
        </is>
      </c>
      <c r="T728" t="n">
        <v>44214.0</v>
      </c>
      <c r="U728" t="n">
        <v>1.0</v>
      </c>
      <c r="V728" t="n">
        <v>0.0</v>
      </c>
    </row>
    <row r="729">
      <c r="A729" t="n">
        <v>4.28773851E8</v>
      </c>
      <c r="B729" t="inlineStr">
        <is>
          <t>20</t>
        </is>
      </c>
      <c r="C729" t="n">
        <f>VLOOKUP(data[[#This Row],[Course ID]],courses!A:E,2,FALSE)</f>
        <v>0.0</v>
      </c>
      <c r="D729" t="n">
        <f>VLOOKUP(data[[#This Row],[Course ID]],courses!A:E,3,FALSE)</f>
        <v>0.0</v>
      </c>
      <c r="E729" t="n">
        <f>VLOOKUP(data[[#This Row],[Course ID]],courses!A:E,4,FALSE)</f>
        <v>0.0</v>
      </c>
      <c r="F729" t="n">
        <f>VLOOKUP(data[[#This Row],[Course ID]],courses!A:E,5,FALSE)</f>
        <v>0.0</v>
      </c>
      <c r="G729" t="inlineStr">
        <is>
          <t>4144739</t>
        </is>
      </c>
      <c r="H729" t="inlineStr">
        <is>
          <t>EngageAlternativeFormat</t>
        </is>
      </c>
      <c r="I729" t="n">
        <v>1.0</v>
      </c>
      <c r="J729" t="n">
        <v>0.0</v>
      </c>
      <c r="K729" t="n">
        <v>0.0</v>
      </c>
      <c r="L729" t="n">
        <v>0.0</v>
      </c>
      <c r="M729" t="n">
        <v>1.611249232E9</v>
      </c>
      <c r="N729" t="inlineStr">
        <is>
          <t>6859</t>
        </is>
      </c>
      <c r="O729" t="inlineStr">
        <is>
          <t>pdf</t>
        </is>
      </c>
      <c r="P729" t="inlineStr">
        <is>
          <t/>
        </is>
      </c>
      <c r="Q729" t="inlineStr">
        <is>
          <t/>
        </is>
      </c>
      <c r="R729" t="inlineStr">
        <is>
          <t/>
        </is>
      </c>
      <c r="S729" t="inlineStr">
        <is>
          <t/>
        </is>
      </c>
      <c r="T729" t="n">
        <v>44214.0</v>
      </c>
      <c r="U729" t="n">
        <v>1.0</v>
      </c>
      <c r="V729" t="n">
        <v>0.0</v>
      </c>
    </row>
    <row r="730">
      <c r="A730" t="n">
        <v>-8159246.0</v>
      </c>
      <c r="B730" t="inlineStr">
        <is>
          <t>4</t>
        </is>
      </c>
      <c r="C730" t="n">
        <f>VLOOKUP(data[[#This Row],[Course ID]],courses!A:E,2,FALSE)</f>
        <v>0.0</v>
      </c>
      <c r="D730" t="n">
        <f>VLOOKUP(data[[#This Row],[Course ID]],courses!A:E,3,FALSE)</f>
        <v>0.0</v>
      </c>
      <c r="E730" t="n">
        <f>VLOOKUP(data[[#This Row],[Course ID]],courses!A:E,4,FALSE)</f>
        <v>0.0</v>
      </c>
      <c r="F730" t="n">
        <f>VLOOKUP(data[[#This Row],[Course ID]],courses!A:E,5,FALSE)</f>
        <v>0.0</v>
      </c>
      <c r="G730" t="inlineStr">
        <is>
          <t>4236738</t>
        </is>
      </c>
      <c r="H730" t="inlineStr">
        <is>
          <t>EngageAlternativeFormat</t>
        </is>
      </c>
      <c r="I730" t="n">
        <v>1.0</v>
      </c>
      <c r="J730" t="n">
        <v>0.0</v>
      </c>
      <c r="K730" t="n">
        <v>0.0</v>
      </c>
      <c r="L730" t="n">
        <v>0.0</v>
      </c>
      <c r="M730" t="n">
        <v>1.611252818E9</v>
      </c>
      <c r="N730" t="inlineStr">
        <is>
          <t>6859</t>
        </is>
      </c>
      <c r="O730" t="inlineStr">
        <is>
          <t>pdf</t>
        </is>
      </c>
      <c r="P730" t="inlineStr">
        <is>
          <t/>
        </is>
      </c>
      <c r="Q730" t="inlineStr">
        <is>
          <t/>
        </is>
      </c>
      <c r="R730" t="inlineStr">
        <is>
          <t/>
        </is>
      </c>
      <c r="S730" t="inlineStr">
        <is>
          <t/>
        </is>
      </c>
      <c r="T730" t="n">
        <v>44214.0</v>
      </c>
      <c r="U730" t="n">
        <v>1.0</v>
      </c>
      <c r="V730" t="n">
        <v>0.0</v>
      </c>
    </row>
    <row r="731">
      <c r="A731" t="n">
        <v>1.315576731E9</v>
      </c>
      <c r="B731" t="inlineStr">
        <is>
          <t>4</t>
        </is>
      </c>
      <c r="C731" t="n">
        <f>VLOOKUP(data[[#This Row],[Course ID]],courses!A:E,2,FALSE)</f>
        <v>0.0</v>
      </c>
      <c r="D731" t="n">
        <f>VLOOKUP(data[[#This Row],[Course ID]],courses!A:E,3,FALSE)</f>
        <v>0.0</v>
      </c>
      <c r="E731" t="n">
        <f>VLOOKUP(data[[#This Row],[Course ID]],courses!A:E,4,FALSE)</f>
        <v>0.0</v>
      </c>
      <c r="F731" t="n">
        <f>VLOOKUP(data[[#This Row],[Course ID]],courses!A:E,5,FALSE)</f>
        <v>0.0</v>
      </c>
      <c r="G731" t="inlineStr">
        <is>
          <t>4236738</t>
        </is>
      </c>
      <c r="H731" t="inlineStr">
        <is>
          <t>BeginDownloadAlternativeFormats</t>
        </is>
      </c>
      <c r="I731" t="n">
        <v>0.0</v>
      </c>
      <c r="J731" t="n">
        <v>1.0</v>
      </c>
      <c r="K731" t="n">
        <v>0.0</v>
      </c>
      <c r="L731" t="n">
        <v>0.0</v>
      </c>
      <c r="M731" t="n">
        <v>1.611252835E9</v>
      </c>
      <c r="N731" t="inlineStr">
        <is>
          <t>6859</t>
        </is>
      </c>
      <c r="O731" t="inlineStr">
        <is>
          <t>pdf</t>
        </is>
      </c>
      <c r="P731" t="inlineStr">
        <is>
          <t>Html</t>
        </is>
      </c>
      <c r="Q731" t="inlineStr">
        <is>
          <t/>
        </is>
      </c>
      <c r="R731" t="inlineStr">
        <is>
          <t/>
        </is>
      </c>
      <c r="S731" t="inlineStr">
        <is>
          <t/>
        </is>
      </c>
      <c r="T731" t="n">
        <v>44214.0</v>
      </c>
      <c r="U731" t="n">
        <v>1.0</v>
      </c>
      <c r="V731" t="n">
        <v>0.0</v>
      </c>
    </row>
    <row r="732">
      <c r="A732" t="n">
        <v>-2.089795455E9</v>
      </c>
      <c r="B732" t="inlineStr">
        <is>
          <t>103</t>
        </is>
      </c>
      <c r="C732" t="n">
        <f>VLOOKUP(data[[#This Row],[Course ID]],courses!A:E,2,FALSE)</f>
        <v>0.0</v>
      </c>
      <c r="D732" t="n">
        <f>VLOOKUP(data[[#This Row],[Course ID]],courses!A:E,3,FALSE)</f>
        <v>0.0</v>
      </c>
      <c r="E732" t="n">
        <f>VLOOKUP(data[[#This Row],[Course ID]],courses!A:E,4,FALSE)</f>
        <v>0.0</v>
      </c>
      <c r="F732" t="n">
        <f>VLOOKUP(data[[#This Row],[Course ID]],courses!A:E,5,FALSE)</f>
        <v>0.0</v>
      </c>
      <c r="G732" t="inlineStr">
        <is>
          <t>4271313</t>
        </is>
      </c>
      <c r="H732" t="inlineStr">
        <is>
          <t>EngageAlternativeFormat</t>
        </is>
      </c>
      <c r="I732" t="n">
        <v>1.0</v>
      </c>
      <c r="J732" t="n">
        <v>0.0</v>
      </c>
      <c r="K732" t="n">
        <v>0.0</v>
      </c>
      <c r="L732" t="n">
        <v>0.0</v>
      </c>
      <c r="M732" t="n">
        <v>1.611292402E9</v>
      </c>
      <c r="N732" t="inlineStr">
        <is>
          <t>6859</t>
        </is>
      </c>
      <c r="O732" t="inlineStr">
        <is>
          <t>pdf</t>
        </is>
      </c>
      <c r="P732" t="inlineStr">
        <is>
          <t/>
        </is>
      </c>
      <c r="Q732" t="inlineStr">
        <is>
          <t/>
        </is>
      </c>
      <c r="R732" t="inlineStr">
        <is>
          <t/>
        </is>
      </c>
      <c r="S732" t="inlineStr">
        <is>
          <t/>
        </is>
      </c>
      <c r="T732" t="n">
        <v>44214.0</v>
      </c>
      <c r="U732" t="n">
        <v>1.0</v>
      </c>
      <c r="V732" t="n">
        <v>0.0</v>
      </c>
    </row>
    <row r="733">
      <c r="A733" t="n">
        <v>2.06443826E8</v>
      </c>
      <c r="B733" t="inlineStr">
        <is>
          <t>103</t>
        </is>
      </c>
      <c r="C733" t="n">
        <f>VLOOKUP(data[[#This Row],[Course ID]],courses!A:E,2,FALSE)</f>
        <v>0.0</v>
      </c>
      <c r="D733" t="n">
        <f>VLOOKUP(data[[#This Row],[Course ID]],courses!A:E,3,FALSE)</f>
        <v>0.0</v>
      </c>
      <c r="E733" t="n">
        <f>VLOOKUP(data[[#This Row],[Course ID]],courses!A:E,4,FALSE)</f>
        <v>0.0</v>
      </c>
      <c r="F733" t="n">
        <f>VLOOKUP(data[[#This Row],[Course ID]],courses!A:E,5,FALSE)</f>
        <v>0.0</v>
      </c>
      <c r="G733" t="inlineStr">
        <is>
          <t>1468460</t>
        </is>
      </c>
      <c r="H733" t="inlineStr">
        <is>
          <t>EngageAlternativeFormat</t>
        </is>
      </c>
      <c r="I733" t="n">
        <v>1.0</v>
      </c>
      <c r="J733" t="n">
        <v>0.0</v>
      </c>
      <c r="K733" t="n">
        <v>0.0</v>
      </c>
      <c r="L733" t="n">
        <v>0.0</v>
      </c>
      <c r="M733" t="n">
        <v>1.61129398E9</v>
      </c>
      <c r="N733" t="inlineStr">
        <is>
          <t>6859</t>
        </is>
      </c>
      <c r="O733" t="inlineStr">
        <is>
          <t>pdf</t>
        </is>
      </c>
      <c r="P733" t="inlineStr">
        <is>
          <t/>
        </is>
      </c>
      <c r="Q733" t="inlineStr">
        <is>
          <t/>
        </is>
      </c>
      <c r="R733" t="inlineStr">
        <is>
          <t/>
        </is>
      </c>
      <c r="S733" t="inlineStr">
        <is>
          <t/>
        </is>
      </c>
      <c r="T733" t="n">
        <v>44214.0</v>
      </c>
      <c r="U733" t="n">
        <v>1.0</v>
      </c>
      <c r="V733" t="n">
        <v>0.0</v>
      </c>
    </row>
    <row r="734">
      <c r="A734" t="n">
        <v>1.646376292E9</v>
      </c>
      <c r="B734" t="inlineStr">
        <is>
          <t>64</t>
        </is>
      </c>
      <c r="C734" t="n">
        <f>VLOOKUP(data[[#This Row],[Course ID]],courses!A:E,2,FALSE)</f>
        <v>0.0</v>
      </c>
      <c r="D734" t="n">
        <f>VLOOKUP(data[[#This Row],[Course ID]],courses!A:E,3,FALSE)</f>
        <v>0.0</v>
      </c>
      <c r="E734" t="n">
        <f>VLOOKUP(data[[#This Row],[Course ID]],courses!A:E,4,FALSE)</f>
        <v>0.0</v>
      </c>
      <c r="F734" t="n">
        <f>VLOOKUP(data[[#This Row],[Course ID]],courses!A:E,5,FALSE)</f>
        <v>0.0</v>
      </c>
      <c r="G734" t="inlineStr">
        <is>
          <t>2121045</t>
        </is>
      </c>
      <c r="H734" t="inlineStr">
        <is>
          <t>EngageAlternativeFormat</t>
        </is>
      </c>
      <c r="I734" t="n">
        <v>1.0</v>
      </c>
      <c r="J734" t="n">
        <v>0.0</v>
      </c>
      <c r="K734" t="n">
        <v>0.0</v>
      </c>
      <c r="L734" t="n">
        <v>0.0</v>
      </c>
      <c r="M734" t="n">
        <v>1.611295874E9</v>
      </c>
      <c r="N734" t="inlineStr">
        <is>
          <t>6859</t>
        </is>
      </c>
      <c r="O734" t="inlineStr">
        <is>
          <t>pdf</t>
        </is>
      </c>
      <c r="P734" t="inlineStr">
        <is>
          <t/>
        </is>
      </c>
      <c r="Q734" t="inlineStr">
        <is>
          <t/>
        </is>
      </c>
      <c r="R734" t="inlineStr">
        <is>
          <t/>
        </is>
      </c>
      <c r="S734" t="inlineStr">
        <is>
          <t/>
        </is>
      </c>
      <c r="T734" t="n">
        <v>44214.0</v>
      </c>
      <c r="U734" t="n">
        <v>1.0</v>
      </c>
      <c r="V734" t="n">
        <v>0.0</v>
      </c>
    </row>
    <row r="735">
      <c r="A735" t="n">
        <v>-1.27110201E9</v>
      </c>
      <c r="B735" t="inlineStr">
        <is>
          <t>17270</t>
        </is>
      </c>
      <c r="C735" t="n">
        <f>VLOOKUP(data[[#This Row],[Course ID]],courses!A:E,2,FALSE)</f>
        <v>0.0</v>
      </c>
      <c r="D735" t="n">
        <f>VLOOKUP(data[[#This Row],[Course ID]],courses!A:E,3,FALSE)</f>
        <v>0.0</v>
      </c>
      <c r="E735" t="n">
        <f>VLOOKUP(data[[#This Row],[Course ID]],courses!A:E,4,FALSE)</f>
        <v>0.0</v>
      </c>
      <c r="F735" t="n">
        <f>VLOOKUP(data[[#This Row],[Course ID]],courses!A:E,5,FALSE)</f>
        <v>0.0</v>
      </c>
      <c r="G735" t="inlineStr">
        <is>
          <t>4198067</t>
        </is>
      </c>
      <c r="H735" t="inlineStr">
        <is>
          <t>EngageAlternativeFormat</t>
        </is>
      </c>
      <c r="I735" t="n">
        <v>1.0</v>
      </c>
      <c r="J735" t="n">
        <v>0.0</v>
      </c>
      <c r="K735" t="n">
        <v>0.0</v>
      </c>
      <c r="L735" t="n">
        <v>0.0</v>
      </c>
      <c r="M735" t="n">
        <v>1.611303622E9</v>
      </c>
      <c r="N735" t="inlineStr">
        <is>
          <t>6859</t>
        </is>
      </c>
      <c r="O735" t="inlineStr">
        <is>
          <t>pdf</t>
        </is>
      </c>
      <c r="P735" t="inlineStr">
        <is>
          <t/>
        </is>
      </c>
      <c r="Q735" t="inlineStr">
        <is>
          <t/>
        </is>
      </c>
      <c r="R735" t="inlineStr">
        <is>
          <t/>
        </is>
      </c>
      <c r="S735" t="inlineStr">
        <is>
          <t/>
        </is>
      </c>
      <c r="T735" t="n">
        <v>44214.0</v>
      </c>
      <c r="U735" t="n">
        <v>1.0</v>
      </c>
      <c r="V735" t="n">
        <v>0.0</v>
      </c>
    </row>
    <row r="736">
      <c r="A736" t="n">
        <v>-1.785512064E9</v>
      </c>
      <c r="B736" t="inlineStr">
        <is>
          <t>17270</t>
        </is>
      </c>
      <c r="C736" t="n">
        <f>VLOOKUP(data[[#This Row],[Course ID]],courses!A:E,2,FALSE)</f>
        <v>0.0</v>
      </c>
      <c r="D736" t="n">
        <f>VLOOKUP(data[[#This Row],[Course ID]],courses!A:E,3,FALSE)</f>
        <v>0.0</v>
      </c>
      <c r="E736" t="n">
        <f>VLOOKUP(data[[#This Row],[Course ID]],courses!A:E,4,FALSE)</f>
        <v>0.0</v>
      </c>
      <c r="F736" t="n">
        <f>VLOOKUP(data[[#This Row],[Course ID]],courses!A:E,5,FALSE)</f>
        <v>0.0</v>
      </c>
      <c r="G736" t="inlineStr">
        <is>
          <t>4255193</t>
        </is>
      </c>
      <c r="H736" t="inlineStr">
        <is>
          <t>EngageAlternativeFormat</t>
        </is>
      </c>
      <c r="I736" t="n">
        <v>1.0</v>
      </c>
      <c r="J736" t="n">
        <v>0.0</v>
      </c>
      <c r="K736" t="n">
        <v>0.0</v>
      </c>
      <c r="L736" t="n">
        <v>0.0</v>
      </c>
      <c r="M736" t="n">
        <v>1.611305017E9</v>
      </c>
      <c r="N736" t="inlineStr">
        <is>
          <t>6859</t>
        </is>
      </c>
      <c r="O736" t="inlineStr">
        <is>
          <t>pdf</t>
        </is>
      </c>
      <c r="P736" t="inlineStr">
        <is>
          <t/>
        </is>
      </c>
      <c r="Q736" t="inlineStr">
        <is>
          <t/>
        </is>
      </c>
      <c r="R736" t="inlineStr">
        <is>
          <t/>
        </is>
      </c>
      <c r="S736" t="inlineStr">
        <is>
          <t/>
        </is>
      </c>
      <c r="T736" t="n">
        <v>44214.0</v>
      </c>
      <c r="U736" t="n">
        <v>1.0</v>
      </c>
      <c r="V736" t="n">
        <v>0.0</v>
      </c>
    </row>
    <row r="737">
      <c r="A737" t="n">
        <v>1.014253727E9</v>
      </c>
      <c r="B737" t="inlineStr">
        <is>
          <t>17270</t>
        </is>
      </c>
      <c r="C737" t="n">
        <f>VLOOKUP(data[[#This Row],[Course ID]],courses!A:E,2,FALSE)</f>
        <v>0.0</v>
      </c>
      <c r="D737" t="n">
        <f>VLOOKUP(data[[#This Row],[Course ID]],courses!A:E,3,FALSE)</f>
        <v>0.0</v>
      </c>
      <c r="E737" t="n">
        <f>VLOOKUP(data[[#This Row],[Course ID]],courses!A:E,4,FALSE)</f>
        <v>0.0</v>
      </c>
      <c r="F737" t="n">
        <f>VLOOKUP(data[[#This Row],[Course ID]],courses!A:E,5,FALSE)</f>
        <v>0.0</v>
      </c>
      <c r="G737" t="inlineStr">
        <is>
          <t>4237189</t>
        </is>
      </c>
      <c r="H737" t="inlineStr">
        <is>
          <t>EngageAlternativeFormat</t>
        </is>
      </c>
      <c r="I737" t="n">
        <v>1.0</v>
      </c>
      <c r="J737" t="n">
        <v>0.0</v>
      </c>
      <c r="K737" t="n">
        <v>0.0</v>
      </c>
      <c r="L737" t="n">
        <v>0.0</v>
      </c>
      <c r="M737" t="n">
        <v>1.611315406E9</v>
      </c>
      <c r="N737" t="inlineStr">
        <is>
          <t>6859</t>
        </is>
      </c>
      <c r="O737" t="inlineStr">
        <is>
          <t>pdf</t>
        </is>
      </c>
      <c r="P737" t="inlineStr">
        <is>
          <t/>
        </is>
      </c>
      <c r="Q737" t="inlineStr">
        <is>
          <t/>
        </is>
      </c>
      <c r="R737" t="inlineStr">
        <is>
          <t/>
        </is>
      </c>
      <c r="S737" t="inlineStr">
        <is>
          <t/>
        </is>
      </c>
      <c r="T737" t="n">
        <v>44214.0</v>
      </c>
      <c r="U737" t="n">
        <v>1.0</v>
      </c>
      <c r="V737" t="n">
        <v>0.0</v>
      </c>
    </row>
    <row r="738">
      <c r="A738" t="n">
        <v>-4.0764124E7</v>
      </c>
      <c r="B738" t="inlineStr">
        <is>
          <t>74</t>
        </is>
      </c>
      <c r="C738" t="n">
        <f>VLOOKUP(data[[#This Row],[Course ID]],courses!A:E,2,FALSE)</f>
        <v>0.0</v>
      </c>
      <c r="D738" t="n">
        <f>VLOOKUP(data[[#This Row],[Course ID]],courses!A:E,3,FALSE)</f>
        <v>0.0</v>
      </c>
      <c r="E738" t="n">
        <f>VLOOKUP(data[[#This Row],[Course ID]],courses!A:E,4,FALSE)</f>
        <v>0.0</v>
      </c>
      <c r="F738" t="n">
        <f>VLOOKUP(data[[#This Row],[Course ID]],courses!A:E,5,FALSE)</f>
        <v>0.0</v>
      </c>
      <c r="G738" t="inlineStr">
        <is>
          <t>4261641</t>
        </is>
      </c>
      <c r="H738" t="inlineStr">
        <is>
          <t>EngageAlternativeFormat</t>
        </is>
      </c>
      <c r="I738" t="n">
        <v>1.0</v>
      </c>
      <c r="J738" t="n">
        <v>0.0</v>
      </c>
      <c r="K738" t="n">
        <v>0.0</v>
      </c>
      <c r="L738" t="n">
        <v>0.0</v>
      </c>
      <c r="M738" t="n">
        <v>1.611381429E9</v>
      </c>
      <c r="N738" t="inlineStr">
        <is>
          <t>6859</t>
        </is>
      </c>
      <c r="O738" t="inlineStr">
        <is>
          <t>pdf</t>
        </is>
      </c>
      <c r="P738" t="inlineStr">
        <is>
          <t/>
        </is>
      </c>
      <c r="Q738" t="inlineStr">
        <is>
          <t/>
        </is>
      </c>
      <c r="R738" t="inlineStr">
        <is>
          <t/>
        </is>
      </c>
      <c r="S738" t="inlineStr">
        <is>
          <t/>
        </is>
      </c>
      <c r="T738" t="n">
        <v>44214.0</v>
      </c>
      <c r="U738" t="n">
        <v>1.0</v>
      </c>
      <c r="V738" t="n">
        <v>0.0</v>
      </c>
    </row>
    <row r="739">
      <c r="A739" t="n">
        <v>-7.03098134E8</v>
      </c>
      <c r="B739" t="inlineStr">
        <is>
          <t>74</t>
        </is>
      </c>
      <c r="C739" t="n">
        <f>VLOOKUP(data[[#This Row],[Course ID]],courses!A:E,2,FALSE)</f>
        <v>0.0</v>
      </c>
      <c r="D739" t="n">
        <f>VLOOKUP(data[[#This Row],[Course ID]],courses!A:E,3,FALSE)</f>
        <v>0.0</v>
      </c>
      <c r="E739" t="n">
        <f>VLOOKUP(data[[#This Row],[Course ID]],courses!A:E,4,FALSE)</f>
        <v>0.0</v>
      </c>
      <c r="F739" t="n">
        <f>VLOOKUP(data[[#This Row],[Course ID]],courses!A:E,5,FALSE)</f>
        <v>0.0</v>
      </c>
      <c r="G739" t="inlineStr">
        <is>
          <t>4242526</t>
        </is>
      </c>
      <c r="H739" t="inlineStr">
        <is>
          <t>EngageAlternativeFormat</t>
        </is>
      </c>
      <c r="I739" t="n">
        <v>1.0</v>
      </c>
      <c r="J739" t="n">
        <v>0.0</v>
      </c>
      <c r="K739" t="n">
        <v>0.0</v>
      </c>
      <c r="L739" t="n">
        <v>0.0</v>
      </c>
      <c r="M739" t="n">
        <v>1.611402143E9</v>
      </c>
      <c r="N739" t="inlineStr">
        <is>
          <t>6859</t>
        </is>
      </c>
      <c r="O739" t="inlineStr">
        <is>
          <t>pdf</t>
        </is>
      </c>
      <c r="P739" t="inlineStr">
        <is>
          <t/>
        </is>
      </c>
      <c r="Q739" t="inlineStr">
        <is>
          <t/>
        </is>
      </c>
      <c r="R739" t="inlineStr">
        <is>
          <t/>
        </is>
      </c>
      <c r="S739" t="inlineStr">
        <is>
          <t/>
        </is>
      </c>
      <c r="T739" t="n">
        <v>44214.0</v>
      </c>
      <c r="U739" t="n">
        <v>1.0</v>
      </c>
      <c r="V739" t="n">
        <v>0.0</v>
      </c>
    </row>
    <row r="740">
      <c r="A740" t="n">
        <v>1.773153162E9</v>
      </c>
      <c r="B740" t="inlineStr">
        <is>
          <t>74</t>
        </is>
      </c>
      <c r="C740" t="n">
        <f>VLOOKUP(data[[#This Row],[Course ID]],courses!A:E,2,FALSE)</f>
        <v>0.0</v>
      </c>
      <c r="D740" t="n">
        <f>VLOOKUP(data[[#This Row],[Course ID]],courses!A:E,3,FALSE)</f>
        <v>0.0</v>
      </c>
      <c r="E740" t="n">
        <f>VLOOKUP(data[[#This Row],[Course ID]],courses!A:E,4,FALSE)</f>
        <v>0.0</v>
      </c>
      <c r="F740" t="n">
        <f>VLOOKUP(data[[#This Row],[Course ID]],courses!A:E,5,FALSE)</f>
        <v>0.0</v>
      </c>
      <c r="G740" t="inlineStr">
        <is>
          <t>4242526</t>
        </is>
      </c>
      <c r="H740" t="inlineStr">
        <is>
          <t>BeginDownloadAlternativeFormats</t>
        </is>
      </c>
      <c r="I740" t="n">
        <v>0.0</v>
      </c>
      <c r="J740" t="n">
        <v>1.0</v>
      </c>
      <c r="K740" t="n">
        <v>0.0</v>
      </c>
      <c r="L740" t="n">
        <v>0.0</v>
      </c>
      <c r="M740" t="n">
        <v>1.611402167E9</v>
      </c>
      <c r="N740" t="inlineStr">
        <is>
          <t>6859</t>
        </is>
      </c>
      <c r="O740" t="inlineStr">
        <is>
          <t>pdf</t>
        </is>
      </c>
      <c r="P740" t="inlineStr">
        <is>
          <t>Html</t>
        </is>
      </c>
      <c r="Q740" t="inlineStr">
        <is>
          <t/>
        </is>
      </c>
      <c r="R740" t="inlineStr">
        <is>
          <t/>
        </is>
      </c>
      <c r="S740" t="inlineStr">
        <is>
          <t/>
        </is>
      </c>
      <c r="T740" t="n">
        <v>44214.0</v>
      </c>
      <c r="U740" t="n">
        <v>1.0</v>
      </c>
      <c r="V740" t="n">
        <v>0.0</v>
      </c>
    </row>
    <row r="741">
      <c r="A741" t="n">
        <v>1.858172073E9</v>
      </c>
      <c r="B741" t="inlineStr">
        <is>
          <t>74</t>
        </is>
      </c>
      <c r="C741" t="n">
        <f>VLOOKUP(data[[#This Row],[Course ID]],courses!A:E,2,FALSE)</f>
        <v>0.0</v>
      </c>
      <c r="D741" t="n">
        <f>VLOOKUP(data[[#This Row],[Course ID]],courses!A:E,3,FALSE)</f>
        <v>0.0</v>
      </c>
      <c r="E741" t="n">
        <f>VLOOKUP(data[[#This Row],[Course ID]],courses!A:E,4,FALSE)</f>
        <v>0.0</v>
      </c>
      <c r="F741" t="n">
        <f>VLOOKUP(data[[#This Row],[Course ID]],courses!A:E,5,FALSE)</f>
        <v>0.0</v>
      </c>
      <c r="G741" t="inlineStr">
        <is>
          <t>2177623</t>
        </is>
      </c>
      <c r="H741" t="inlineStr">
        <is>
          <t>EngageAlternativeFormat</t>
        </is>
      </c>
      <c r="I741" t="n">
        <v>1.0</v>
      </c>
      <c r="J741" t="n">
        <v>0.0</v>
      </c>
      <c r="K741" t="n">
        <v>0.0</v>
      </c>
      <c r="L741" t="n">
        <v>0.0</v>
      </c>
      <c r="M741" t="n">
        <v>1.611405443E9</v>
      </c>
      <c r="N741" t="inlineStr">
        <is>
          <t>6859</t>
        </is>
      </c>
      <c r="O741" t="inlineStr">
        <is>
          <t>pdf</t>
        </is>
      </c>
      <c r="P741" t="inlineStr">
        <is>
          <t/>
        </is>
      </c>
      <c r="Q741" t="inlineStr">
        <is>
          <t/>
        </is>
      </c>
      <c r="R741" t="inlineStr">
        <is>
          <t/>
        </is>
      </c>
      <c r="S741" t="inlineStr">
        <is>
          <t/>
        </is>
      </c>
      <c r="T741" t="n">
        <v>44214.0</v>
      </c>
      <c r="U741" t="n">
        <v>1.0</v>
      </c>
      <c r="V741" t="n">
        <v>0.0</v>
      </c>
    </row>
    <row r="742">
      <c r="A742" t="n">
        <v>9.6390218E7</v>
      </c>
      <c r="B742" t="inlineStr">
        <is>
          <t>74</t>
        </is>
      </c>
      <c r="C742" t="n">
        <f>VLOOKUP(data[[#This Row],[Course ID]],courses!A:E,2,FALSE)</f>
        <v>0.0</v>
      </c>
      <c r="D742" t="n">
        <f>VLOOKUP(data[[#This Row],[Course ID]],courses!A:E,3,FALSE)</f>
        <v>0.0</v>
      </c>
      <c r="E742" t="n">
        <f>VLOOKUP(data[[#This Row],[Course ID]],courses!A:E,4,FALSE)</f>
        <v>0.0</v>
      </c>
      <c r="F742" t="n">
        <f>VLOOKUP(data[[#This Row],[Course ID]],courses!A:E,5,FALSE)</f>
        <v>0.0</v>
      </c>
      <c r="G742" t="inlineStr">
        <is>
          <t>2177623</t>
        </is>
      </c>
      <c r="H742" t="inlineStr">
        <is>
          <t>BeginDownloadAlternativeFormats</t>
        </is>
      </c>
      <c r="I742" t="n">
        <v>0.0</v>
      </c>
      <c r="J742" t="n">
        <v>1.0</v>
      </c>
      <c r="K742" t="n">
        <v>0.0</v>
      </c>
      <c r="L742" t="n">
        <v>0.0</v>
      </c>
      <c r="M742" t="n">
        <v>1.611405447E9</v>
      </c>
      <c r="N742" t="inlineStr">
        <is>
          <t>6859</t>
        </is>
      </c>
      <c r="O742" t="inlineStr">
        <is>
          <t>pdf</t>
        </is>
      </c>
      <c r="P742" t="inlineStr">
        <is>
          <t>Html</t>
        </is>
      </c>
      <c r="Q742" t="inlineStr">
        <is>
          <t/>
        </is>
      </c>
      <c r="R742" t="inlineStr">
        <is>
          <t/>
        </is>
      </c>
      <c r="S742" t="inlineStr">
        <is>
          <t/>
        </is>
      </c>
      <c r="T742" t="n">
        <v>44214.0</v>
      </c>
      <c r="U742" t="n">
        <v>1.0</v>
      </c>
      <c r="V742" t="n">
        <v>0.0</v>
      </c>
    </row>
    <row r="743">
      <c r="A743" t="n">
        <v>1.345344008E9</v>
      </c>
      <c r="B743" t="inlineStr">
        <is>
          <t>60</t>
        </is>
      </c>
      <c r="C743" t="n">
        <f>VLOOKUP(data[[#This Row],[Course ID]],courses!A:E,2,FALSE)</f>
        <v>0.0</v>
      </c>
      <c r="D743" t="n">
        <f>VLOOKUP(data[[#This Row],[Course ID]],courses!A:E,3,FALSE)</f>
        <v>0.0</v>
      </c>
      <c r="E743" t="n">
        <f>VLOOKUP(data[[#This Row],[Course ID]],courses!A:E,4,FALSE)</f>
        <v>0.0</v>
      </c>
      <c r="F743" t="n">
        <f>VLOOKUP(data[[#This Row],[Course ID]],courses!A:E,5,FALSE)</f>
        <v>0.0</v>
      </c>
      <c r="G743" t="inlineStr">
        <is>
          <t>4184617</t>
        </is>
      </c>
      <c r="H743" t="inlineStr">
        <is>
          <t>EngageAlternativeFormat</t>
        </is>
      </c>
      <c r="I743" t="n">
        <v>1.0</v>
      </c>
      <c r="J743" t="n">
        <v>0.0</v>
      </c>
      <c r="K743" t="n">
        <v>0.0</v>
      </c>
      <c r="L743" t="n">
        <v>0.0</v>
      </c>
      <c r="M743" t="n">
        <v>1.611428025E9</v>
      </c>
      <c r="N743" t="inlineStr">
        <is>
          <t>6859</t>
        </is>
      </c>
      <c r="O743" t="inlineStr">
        <is>
          <t>pdf</t>
        </is>
      </c>
      <c r="P743" t="inlineStr">
        <is>
          <t/>
        </is>
      </c>
      <c r="Q743" t="inlineStr">
        <is>
          <t/>
        </is>
      </c>
      <c r="R743" t="inlineStr">
        <is>
          <t/>
        </is>
      </c>
      <c r="S743" t="inlineStr">
        <is>
          <t/>
        </is>
      </c>
      <c r="T743" t="n">
        <v>44214.0</v>
      </c>
      <c r="U743" t="n">
        <v>1.0</v>
      </c>
      <c r="V743" t="n">
        <v>0.0</v>
      </c>
    </row>
    <row r="744">
      <c r="A744" t="n">
        <v>8.41104412E8</v>
      </c>
      <c r="B744" t="inlineStr">
        <is>
          <t>17270</t>
        </is>
      </c>
      <c r="C744" t="n">
        <f>VLOOKUP(data[[#This Row],[Course ID]],courses!A:E,2,FALSE)</f>
        <v>0.0</v>
      </c>
      <c r="D744" t="n">
        <f>VLOOKUP(data[[#This Row],[Course ID]],courses!A:E,3,FALSE)</f>
        <v>0.0</v>
      </c>
      <c r="E744" t="n">
        <f>VLOOKUP(data[[#This Row],[Course ID]],courses!A:E,4,FALSE)</f>
        <v>0.0</v>
      </c>
      <c r="F744" t="n">
        <f>VLOOKUP(data[[#This Row],[Course ID]],courses!A:E,5,FALSE)</f>
        <v>0.0</v>
      </c>
      <c r="G744" t="inlineStr">
        <is>
          <t>4198067</t>
        </is>
      </c>
      <c r="H744" t="inlineStr">
        <is>
          <t>EngageAlternativeFormat</t>
        </is>
      </c>
      <c r="I744" t="n">
        <v>1.0</v>
      </c>
      <c r="J744" t="n">
        <v>0.0</v>
      </c>
      <c r="K744" t="n">
        <v>0.0</v>
      </c>
      <c r="L744" t="n">
        <v>0.0</v>
      </c>
      <c r="M744" t="n">
        <v>1.611464187E9</v>
      </c>
      <c r="N744" t="inlineStr">
        <is>
          <t>6859</t>
        </is>
      </c>
      <c r="O744" t="inlineStr">
        <is>
          <t>pdf</t>
        </is>
      </c>
      <c r="P744" t="inlineStr">
        <is>
          <t/>
        </is>
      </c>
      <c r="Q744" t="inlineStr">
        <is>
          <t/>
        </is>
      </c>
      <c r="R744" t="inlineStr">
        <is>
          <t/>
        </is>
      </c>
      <c r="S744" t="inlineStr">
        <is>
          <t/>
        </is>
      </c>
      <c r="T744" t="n">
        <v>44214.0</v>
      </c>
      <c r="U744" t="n">
        <v>1.0</v>
      </c>
      <c r="V744" t="n">
        <v>0.0</v>
      </c>
    </row>
    <row r="745">
      <c r="A745" t="n">
        <v>-1.645887874E9</v>
      </c>
      <c r="B745" t="inlineStr">
        <is>
          <t>17270</t>
        </is>
      </c>
      <c r="C745" t="n">
        <f>VLOOKUP(data[[#This Row],[Course ID]],courses!A:E,2,FALSE)</f>
        <v>0.0</v>
      </c>
      <c r="D745" t="n">
        <f>VLOOKUP(data[[#This Row],[Course ID]],courses!A:E,3,FALSE)</f>
        <v>0.0</v>
      </c>
      <c r="E745" t="n">
        <f>VLOOKUP(data[[#This Row],[Course ID]],courses!A:E,4,FALSE)</f>
        <v>0.0</v>
      </c>
      <c r="F745" t="n">
        <f>VLOOKUP(data[[#This Row],[Course ID]],courses!A:E,5,FALSE)</f>
        <v>0.0</v>
      </c>
      <c r="G745" t="inlineStr">
        <is>
          <t>4198067</t>
        </is>
      </c>
      <c r="H745" t="inlineStr">
        <is>
          <t>BeginDownloadAlternativeFormats</t>
        </is>
      </c>
      <c r="I745" t="n">
        <v>0.0</v>
      </c>
      <c r="J745" t="n">
        <v>1.0</v>
      </c>
      <c r="K745" t="n">
        <v>0.0</v>
      </c>
      <c r="L745" t="n">
        <v>0.0</v>
      </c>
      <c r="M745" t="n">
        <v>1.611464198E9</v>
      </c>
      <c r="N745" t="inlineStr">
        <is>
          <t>6859</t>
        </is>
      </c>
      <c r="O745" t="inlineStr">
        <is>
          <t>pdf</t>
        </is>
      </c>
      <c r="P745" t="inlineStr">
        <is>
          <t>Html</t>
        </is>
      </c>
      <c r="Q745" t="inlineStr">
        <is>
          <t/>
        </is>
      </c>
      <c r="R745" t="inlineStr">
        <is>
          <t/>
        </is>
      </c>
      <c r="S745" t="inlineStr">
        <is>
          <t/>
        </is>
      </c>
      <c r="T745" t="n">
        <v>44214.0</v>
      </c>
      <c r="U745" t="n">
        <v>1.0</v>
      </c>
      <c r="V745" t="n">
        <v>0.0</v>
      </c>
    </row>
    <row r="746">
      <c r="A746" t="n">
        <v>-1.688890502E9</v>
      </c>
      <c r="B746" t="inlineStr">
        <is>
          <t>31513</t>
        </is>
      </c>
      <c r="C746" t="n">
        <f>VLOOKUP(data[[#This Row],[Course ID]],courses!A:E,2,FALSE)</f>
        <v>0.0</v>
      </c>
      <c r="D746" t="n">
        <f>VLOOKUP(data[[#This Row],[Course ID]],courses!A:E,3,FALSE)</f>
        <v>0.0</v>
      </c>
      <c r="E746" t="n">
        <f>VLOOKUP(data[[#This Row],[Course ID]],courses!A:E,4,FALSE)</f>
        <v>0.0</v>
      </c>
      <c r="F746" t="n">
        <f>VLOOKUP(data[[#This Row],[Course ID]],courses!A:E,5,FALSE)</f>
        <v>0.0</v>
      </c>
      <c r="G746" t="inlineStr">
        <is>
          <t>4232465</t>
        </is>
      </c>
      <c r="H746" t="inlineStr">
        <is>
          <t>EngageAlternativeFormat</t>
        </is>
      </c>
      <c r="I746" t="n">
        <v>1.0</v>
      </c>
      <c r="J746" t="n">
        <v>0.0</v>
      </c>
      <c r="K746" t="n">
        <v>0.0</v>
      </c>
      <c r="L746" t="n">
        <v>0.0</v>
      </c>
      <c r="M746" t="n">
        <v>1.611474528E9</v>
      </c>
      <c r="N746" t="inlineStr">
        <is>
          <t>6859</t>
        </is>
      </c>
      <c r="O746" t="inlineStr">
        <is>
          <t>pdf</t>
        </is>
      </c>
      <c r="P746" t="inlineStr">
        <is>
          <t/>
        </is>
      </c>
      <c r="Q746" t="inlineStr">
        <is>
          <t/>
        </is>
      </c>
      <c r="R746" t="inlineStr">
        <is>
          <t/>
        </is>
      </c>
      <c r="S746" t="inlineStr">
        <is>
          <t/>
        </is>
      </c>
      <c r="T746" t="n">
        <v>44214.0</v>
      </c>
      <c r="U746" t="n">
        <v>1.0</v>
      </c>
      <c r="V746" t="n">
        <v>0.0</v>
      </c>
    </row>
    <row r="747">
      <c r="A747" t="n">
        <v>-1.406112323E9</v>
      </c>
      <c r="B747" t="inlineStr">
        <is>
          <t>31513</t>
        </is>
      </c>
      <c r="C747" t="n">
        <f>VLOOKUP(data[[#This Row],[Course ID]],courses!A:E,2,FALSE)</f>
        <v>0.0</v>
      </c>
      <c r="D747" t="n">
        <f>VLOOKUP(data[[#This Row],[Course ID]],courses!A:E,3,FALSE)</f>
        <v>0.0</v>
      </c>
      <c r="E747" t="n">
        <f>VLOOKUP(data[[#This Row],[Course ID]],courses!A:E,4,FALSE)</f>
        <v>0.0</v>
      </c>
      <c r="F747" t="n">
        <f>VLOOKUP(data[[#This Row],[Course ID]],courses!A:E,5,FALSE)</f>
        <v>0.0</v>
      </c>
      <c r="G747" t="inlineStr">
        <is>
          <t>4232465</t>
        </is>
      </c>
      <c r="H747" t="inlineStr">
        <is>
          <t>BeginDownloadAlternativeFormats</t>
        </is>
      </c>
      <c r="I747" t="n">
        <v>0.0</v>
      </c>
      <c r="J747" t="n">
        <v>1.0</v>
      </c>
      <c r="K747" t="n">
        <v>0.0</v>
      </c>
      <c r="L747" t="n">
        <v>0.0</v>
      </c>
      <c r="M747" t="n">
        <v>1.611474533E9</v>
      </c>
      <c r="N747" t="inlineStr">
        <is>
          <t>6859</t>
        </is>
      </c>
      <c r="O747" t="inlineStr">
        <is>
          <t>pdf</t>
        </is>
      </c>
      <c r="P747" t="inlineStr">
        <is>
          <t>Html</t>
        </is>
      </c>
      <c r="Q747" t="inlineStr">
        <is>
          <t/>
        </is>
      </c>
      <c r="R747" t="inlineStr">
        <is>
          <t/>
        </is>
      </c>
      <c r="S747" t="inlineStr">
        <is>
          <t/>
        </is>
      </c>
      <c r="T747" t="n">
        <v>44214.0</v>
      </c>
      <c r="U747" t="n">
        <v>1.0</v>
      </c>
      <c r="V747" t="n">
        <v>0.0</v>
      </c>
    </row>
    <row r="748">
      <c r="A748" t="n">
        <v>-9.50852759E8</v>
      </c>
      <c r="B748" t="inlineStr">
        <is>
          <t>74</t>
        </is>
      </c>
      <c r="C748" t="n">
        <f>VLOOKUP(data[[#This Row],[Course ID]],courses!A:E,2,FALSE)</f>
        <v>0.0</v>
      </c>
      <c r="D748" t="n">
        <f>VLOOKUP(data[[#This Row],[Course ID]],courses!A:E,3,FALSE)</f>
        <v>0.0</v>
      </c>
      <c r="E748" t="n">
        <f>VLOOKUP(data[[#This Row],[Course ID]],courses!A:E,4,FALSE)</f>
        <v>0.0</v>
      </c>
      <c r="F748" t="n">
        <f>VLOOKUP(data[[#This Row],[Course ID]],courses!A:E,5,FALSE)</f>
        <v>0.0</v>
      </c>
      <c r="G748" t="inlineStr">
        <is>
          <t>2178252</t>
        </is>
      </c>
      <c r="H748" t="inlineStr">
        <is>
          <t>EngageAlternativeFormat</t>
        </is>
      </c>
      <c r="I748" t="n">
        <v>1.0</v>
      </c>
      <c r="J748" t="n">
        <v>0.0</v>
      </c>
      <c r="K748" t="n">
        <v>0.0</v>
      </c>
      <c r="L748" t="n">
        <v>0.0</v>
      </c>
      <c r="M748" t="n">
        <v>1.611511029E9</v>
      </c>
      <c r="N748" t="inlineStr">
        <is>
          <t>6859</t>
        </is>
      </c>
      <c r="O748" t="inlineStr">
        <is>
          <t>pdf</t>
        </is>
      </c>
      <c r="P748" t="inlineStr">
        <is>
          <t/>
        </is>
      </c>
      <c r="Q748" t="inlineStr">
        <is>
          <t/>
        </is>
      </c>
      <c r="R748" t="inlineStr">
        <is>
          <t/>
        </is>
      </c>
      <c r="S748" t="inlineStr">
        <is>
          <t/>
        </is>
      </c>
      <c r="T748" t="n">
        <v>44214.0</v>
      </c>
      <c r="U748" t="n">
        <v>1.0</v>
      </c>
      <c r="V748" t="n">
        <v>0.0</v>
      </c>
    </row>
    <row r="749">
      <c r="A749" t="n">
        <v>1.76820852E9</v>
      </c>
      <c r="B749" t="inlineStr">
        <is>
          <t>61</t>
        </is>
      </c>
      <c r="C749" t="n">
        <f>VLOOKUP(data[[#This Row],[Course ID]],courses!A:E,2,FALSE)</f>
        <v>0.0</v>
      </c>
      <c r="D749" t="n">
        <f>VLOOKUP(data[[#This Row],[Course ID]],courses!A:E,3,FALSE)</f>
        <v>0.0</v>
      </c>
      <c r="E749" t="n">
        <f>VLOOKUP(data[[#This Row],[Course ID]],courses!A:E,4,FALSE)</f>
        <v>0.0</v>
      </c>
      <c r="F749" t="n">
        <f>VLOOKUP(data[[#This Row],[Course ID]],courses!A:E,5,FALSE)</f>
        <v>0.0</v>
      </c>
      <c r="G749" t="inlineStr">
        <is>
          <t>4270429</t>
        </is>
      </c>
      <c r="H749" t="inlineStr">
        <is>
          <t>EngageAlternativeFormat</t>
        </is>
      </c>
      <c r="I749" t="n">
        <v>1.0</v>
      </c>
      <c r="J749" t="n">
        <v>0.0</v>
      </c>
      <c r="K749" t="n">
        <v>0.0</v>
      </c>
      <c r="L749" t="n">
        <v>0.0</v>
      </c>
      <c r="M749" t="n">
        <v>1.611562248E9</v>
      </c>
      <c r="N749" t="inlineStr">
        <is>
          <t>6859</t>
        </is>
      </c>
      <c r="O749" t="inlineStr">
        <is>
          <t>pdf</t>
        </is>
      </c>
      <c r="P749" t="inlineStr">
        <is>
          <t/>
        </is>
      </c>
      <c r="Q749" t="inlineStr">
        <is>
          <t/>
        </is>
      </c>
      <c r="R749" t="inlineStr">
        <is>
          <t/>
        </is>
      </c>
      <c r="S749" t="inlineStr">
        <is>
          <t/>
        </is>
      </c>
      <c r="T749" t="n">
        <v>44221.0</v>
      </c>
      <c r="U749" t="n">
        <v>1.0</v>
      </c>
      <c r="V749" t="n">
        <v>0.0</v>
      </c>
    </row>
    <row r="750">
      <c r="A750" t="n">
        <v>1.122980105E9</v>
      </c>
      <c r="B750" t="inlineStr">
        <is>
          <t>61</t>
        </is>
      </c>
      <c r="C750" t="n">
        <f>VLOOKUP(data[[#This Row],[Course ID]],courses!A:E,2,FALSE)</f>
        <v>0.0</v>
      </c>
      <c r="D750" t="n">
        <f>VLOOKUP(data[[#This Row],[Course ID]],courses!A:E,3,FALSE)</f>
        <v>0.0</v>
      </c>
      <c r="E750" t="n">
        <f>VLOOKUP(data[[#This Row],[Course ID]],courses!A:E,4,FALSE)</f>
        <v>0.0</v>
      </c>
      <c r="F750" t="n">
        <f>VLOOKUP(data[[#This Row],[Course ID]],courses!A:E,5,FALSE)</f>
        <v>0.0</v>
      </c>
      <c r="G750" t="inlineStr">
        <is>
          <t>4270429</t>
        </is>
      </c>
      <c r="H750" t="inlineStr">
        <is>
          <t>BeginDownloadAlternativeFormats</t>
        </is>
      </c>
      <c r="I750" t="n">
        <v>0.0</v>
      </c>
      <c r="J750" t="n">
        <v>1.0</v>
      </c>
      <c r="K750" t="n">
        <v>0.0</v>
      </c>
      <c r="L750" t="n">
        <v>0.0</v>
      </c>
      <c r="M750" t="n">
        <v>1.61156226E9</v>
      </c>
      <c r="N750" t="inlineStr">
        <is>
          <t>6859</t>
        </is>
      </c>
      <c r="O750" t="inlineStr">
        <is>
          <t>pdf</t>
        </is>
      </c>
      <c r="P750" t="inlineStr">
        <is>
          <t>Html</t>
        </is>
      </c>
      <c r="Q750" t="inlineStr">
        <is>
          <t/>
        </is>
      </c>
      <c r="R750" t="inlineStr">
        <is>
          <t/>
        </is>
      </c>
      <c r="S750" t="inlineStr">
        <is>
          <t/>
        </is>
      </c>
      <c r="T750" t="n">
        <v>44221.0</v>
      </c>
      <c r="U750" t="n">
        <v>1.0</v>
      </c>
      <c r="V750" t="n">
        <v>0.0</v>
      </c>
    </row>
    <row r="751">
      <c r="A751" t="n">
        <v>-1.854630833E9</v>
      </c>
      <c r="B751" t="inlineStr">
        <is>
          <t>60</t>
        </is>
      </c>
      <c r="C751" t="n">
        <f>VLOOKUP(data[[#This Row],[Course ID]],courses!A:E,2,FALSE)</f>
        <v>0.0</v>
      </c>
      <c r="D751" t="n">
        <f>VLOOKUP(data[[#This Row],[Course ID]],courses!A:E,3,FALSE)</f>
        <v>0.0</v>
      </c>
      <c r="E751" t="n">
        <f>VLOOKUP(data[[#This Row],[Course ID]],courses!A:E,4,FALSE)</f>
        <v>0.0</v>
      </c>
      <c r="F751" t="n">
        <f>VLOOKUP(data[[#This Row],[Course ID]],courses!A:E,5,FALSE)</f>
        <v>0.0</v>
      </c>
      <c r="G751" t="inlineStr">
        <is>
          <t>4184617</t>
        </is>
      </c>
      <c r="H751" t="inlineStr">
        <is>
          <t>EngageAlternativeFormat</t>
        </is>
      </c>
      <c r="I751" t="n">
        <v>1.0</v>
      </c>
      <c r="J751" t="n">
        <v>0.0</v>
      </c>
      <c r="K751" t="n">
        <v>0.0</v>
      </c>
      <c r="L751" t="n">
        <v>0.0</v>
      </c>
      <c r="M751" t="n">
        <v>1.611563731E9</v>
      </c>
      <c r="N751" t="inlineStr">
        <is>
          <t>6859</t>
        </is>
      </c>
      <c r="O751" t="inlineStr">
        <is>
          <t>pdf</t>
        </is>
      </c>
      <c r="P751" t="inlineStr">
        <is>
          <t/>
        </is>
      </c>
      <c r="Q751" t="inlineStr">
        <is>
          <t/>
        </is>
      </c>
      <c r="R751" t="inlineStr">
        <is>
          <t/>
        </is>
      </c>
      <c r="S751" t="inlineStr">
        <is>
          <t/>
        </is>
      </c>
      <c r="T751" t="n">
        <v>44221.0</v>
      </c>
      <c r="U751" t="n">
        <v>1.0</v>
      </c>
      <c r="V751" t="n">
        <v>0.0</v>
      </c>
    </row>
    <row r="752">
      <c r="A752" t="n">
        <v>1.035202629E9</v>
      </c>
      <c r="B752" t="inlineStr">
        <is>
          <t>61</t>
        </is>
      </c>
      <c r="C752" t="n">
        <f>VLOOKUP(data[[#This Row],[Course ID]],courses!A:E,2,FALSE)</f>
        <v>0.0</v>
      </c>
      <c r="D752" t="n">
        <f>VLOOKUP(data[[#This Row],[Course ID]],courses!A:E,3,FALSE)</f>
        <v>0.0</v>
      </c>
      <c r="E752" t="n">
        <f>VLOOKUP(data[[#This Row],[Course ID]],courses!A:E,4,FALSE)</f>
        <v>0.0</v>
      </c>
      <c r="F752" t="n">
        <f>VLOOKUP(data[[#This Row],[Course ID]],courses!A:E,5,FALSE)</f>
        <v>0.0</v>
      </c>
      <c r="G752" t="inlineStr">
        <is>
          <t>4261700</t>
        </is>
      </c>
      <c r="H752" t="inlineStr">
        <is>
          <t>EngageAlternativeFormat</t>
        </is>
      </c>
      <c r="I752" t="n">
        <v>1.0</v>
      </c>
      <c r="J752" t="n">
        <v>0.0</v>
      </c>
      <c r="K752" t="n">
        <v>0.0</v>
      </c>
      <c r="L752" t="n">
        <v>0.0</v>
      </c>
      <c r="M752" t="n">
        <v>1.611575011E9</v>
      </c>
      <c r="N752" t="inlineStr">
        <is>
          <t>6859</t>
        </is>
      </c>
      <c r="O752" t="inlineStr">
        <is>
          <t>pdf</t>
        </is>
      </c>
      <c r="P752" t="inlineStr">
        <is>
          <t/>
        </is>
      </c>
      <c r="Q752" t="inlineStr">
        <is>
          <t/>
        </is>
      </c>
      <c r="R752" t="inlineStr">
        <is>
          <t/>
        </is>
      </c>
      <c r="S752" t="inlineStr">
        <is>
          <t/>
        </is>
      </c>
      <c r="T752" t="n">
        <v>44221.0</v>
      </c>
      <c r="U752" t="n">
        <v>1.0</v>
      </c>
      <c r="V752" t="n">
        <v>0.0</v>
      </c>
    </row>
    <row r="753">
      <c r="A753" t="n">
        <v>-1.33688833E9</v>
      </c>
      <c r="B753" t="inlineStr">
        <is>
          <t>74</t>
        </is>
      </c>
      <c r="C753" t="n">
        <f>VLOOKUP(data[[#This Row],[Course ID]],courses!A:E,2,FALSE)</f>
        <v>0.0</v>
      </c>
      <c r="D753" t="n">
        <f>VLOOKUP(data[[#This Row],[Course ID]],courses!A:E,3,FALSE)</f>
        <v>0.0</v>
      </c>
      <c r="E753" t="n">
        <f>VLOOKUP(data[[#This Row],[Course ID]],courses!A:E,4,FALSE)</f>
        <v>0.0</v>
      </c>
      <c r="F753" t="n">
        <f>VLOOKUP(data[[#This Row],[Course ID]],courses!A:E,5,FALSE)</f>
        <v>0.0</v>
      </c>
      <c r="G753" t="inlineStr">
        <is>
          <t>4242148</t>
        </is>
      </c>
      <c r="H753" t="inlineStr">
        <is>
          <t>EngageAlternativeFormat</t>
        </is>
      </c>
      <c r="I753" t="n">
        <v>1.0</v>
      </c>
      <c r="J753" t="n">
        <v>0.0</v>
      </c>
      <c r="K753" t="n">
        <v>0.0</v>
      </c>
      <c r="L753" t="n">
        <v>0.0</v>
      </c>
      <c r="M753" t="n">
        <v>1.611582842E9</v>
      </c>
      <c r="N753" t="inlineStr">
        <is>
          <t>6859</t>
        </is>
      </c>
      <c r="O753" t="inlineStr">
        <is>
          <t>pdf</t>
        </is>
      </c>
      <c r="P753" t="inlineStr">
        <is>
          <t/>
        </is>
      </c>
      <c r="Q753" t="inlineStr">
        <is>
          <t/>
        </is>
      </c>
      <c r="R753" t="inlineStr">
        <is>
          <t/>
        </is>
      </c>
      <c r="S753" t="inlineStr">
        <is>
          <t/>
        </is>
      </c>
      <c r="T753" t="n">
        <v>44221.0</v>
      </c>
      <c r="U753" t="n">
        <v>1.0</v>
      </c>
      <c r="V753" t="n">
        <v>0.0</v>
      </c>
    </row>
    <row r="754">
      <c r="A754" t="n">
        <v>-9.56678284E8</v>
      </c>
      <c r="B754" t="inlineStr">
        <is>
          <t>74</t>
        </is>
      </c>
      <c r="C754" t="n">
        <f>VLOOKUP(data[[#This Row],[Course ID]],courses!A:E,2,FALSE)</f>
        <v>0.0</v>
      </c>
      <c r="D754" t="n">
        <f>VLOOKUP(data[[#This Row],[Course ID]],courses!A:E,3,FALSE)</f>
        <v>0.0</v>
      </c>
      <c r="E754" t="n">
        <f>VLOOKUP(data[[#This Row],[Course ID]],courses!A:E,4,FALSE)</f>
        <v>0.0</v>
      </c>
      <c r="F754" t="n">
        <f>VLOOKUP(data[[#This Row],[Course ID]],courses!A:E,5,FALSE)</f>
        <v>0.0</v>
      </c>
      <c r="G754" t="inlineStr">
        <is>
          <t>4242148</t>
        </is>
      </c>
      <c r="H754" t="inlineStr">
        <is>
          <t>BeginDownloadAlternativeFormats</t>
        </is>
      </c>
      <c r="I754" t="n">
        <v>0.0</v>
      </c>
      <c r="J754" t="n">
        <v>1.0</v>
      </c>
      <c r="K754" t="n">
        <v>0.0</v>
      </c>
      <c r="L754" t="n">
        <v>0.0</v>
      </c>
      <c r="M754" t="n">
        <v>1.611582861E9</v>
      </c>
      <c r="N754" t="inlineStr">
        <is>
          <t>6859</t>
        </is>
      </c>
      <c r="O754" t="inlineStr">
        <is>
          <t>pdf</t>
        </is>
      </c>
      <c r="P754" t="inlineStr">
        <is>
          <t>Html</t>
        </is>
      </c>
      <c r="Q754" t="inlineStr">
        <is>
          <t/>
        </is>
      </c>
      <c r="R754" t="inlineStr">
        <is>
          <t/>
        </is>
      </c>
      <c r="S754" t="inlineStr">
        <is>
          <t/>
        </is>
      </c>
      <c r="T754" t="n">
        <v>44221.0</v>
      </c>
      <c r="U754" t="n">
        <v>1.0</v>
      </c>
      <c r="V754" t="n">
        <v>0.0</v>
      </c>
    </row>
    <row r="755">
      <c r="A755" t="n">
        <v>-1.621792187E9</v>
      </c>
      <c r="B755" t="inlineStr">
        <is>
          <t>20</t>
        </is>
      </c>
      <c r="C755" t="n">
        <f>VLOOKUP(data[[#This Row],[Course ID]],courses!A:E,2,FALSE)</f>
        <v>0.0</v>
      </c>
      <c r="D755" t="n">
        <f>VLOOKUP(data[[#This Row],[Course ID]],courses!A:E,3,FALSE)</f>
        <v>0.0</v>
      </c>
      <c r="E755" t="n">
        <f>VLOOKUP(data[[#This Row],[Course ID]],courses!A:E,4,FALSE)</f>
        <v>0.0</v>
      </c>
      <c r="F755" t="n">
        <f>VLOOKUP(data[[#This Row],[Course ID]],courses!A:E,5,FALSE)</f>
        <v>0.0</v>
      </c>
      <c r="G755" t="inlineStr">
        <is>
          <t>4144749</t>
        </is>
      </c>
      <c r="H755" t="inlineStr">
        <is>
          <t>EngageAlternativeFormat</t>
        </is>
      </c>
      <c r="I755" t="n">
        <v>1.0</v>
      </c>
      <c r="J755" t="n">
        <v>0.0</v>
      </c>
      <c r="K755" t="n">
        <v>0.0</v>
      </c>
      <c r="L755" t="n">
        <v>0.0</v>
      </c>
      <c r="M755" t="n">
        <v>1.611583632E9</v>
      </c>
      <c r="N755" t="inlineStr">
        <is>
          <t>6859</t>
        </is>
      </c>
      <c r="O755" t="inlineStr">
        <is>
          <t>pdf</t>
        </is>
      </c>
      <c r="P755" t="inlineStr">
        <is>
          <t/>
        </is>
      </c>
      <c r="Q755" t="inlineStr">
        <is>
          <t/>
        </is>
      </c>
      <c r="R755" t="inlineStr">
        <is>
          <t/>
        </is>
      </c>
      <c r="S755" t="inlineStr">
        <is>
          <t/>
        </is>
      </c>
      <c r="T755" t="n">
        <v>44221.0</v>
      </c>
      <c r="U755" t="n">
        <v>1.0</v>
      </c>
      <c r="V755" t="n">
        <v>0.0</v>
      </c>
    </row>
    <row r="756">
      <c r="A756" t="n">
        <v>7.70948545E8</v>
      </c>
      <c r="B756" t="inlineStr">
        <is>
          <t>74</t>
        </is>
      </c>
      <c r="C756" t="n">
        <f>VLOOKUP(data[[#This Row],[Course ID]],courses!A:E,2,FALSE)</f>
        <v>0.0</v>
      </c>
      <c r="D756" t="n">
        <f>VLOOKUP(data[[#This Row],[Course ID]],courses!A:E,3,FALSE)</f>
        <v>0.0</v>
      </c>
      <c r="E756" t="n">
        <f>VLOOKUP(data[[#This Row],[Course ID]],courses!A:E,4,FALSE)</f>
        <v>0.0</v>
      </c>
      <c r="F756" t="n">
        <f>VLOOKUP(data[[#This Row],[Course ID]],courses!A:E,5,FALSE)</f>
        <v>0.0</v>
      </c>
      <c r="G756" t="inlineStr">
        <is>
          <t>4259192</t>
        </is>
      </c>
      <c r="H756" t="inlineStr">
        <is>
          <t>EngageAlternativeFormat</t>
        </is>
      </c>
      <c r="I756" t="n">
        <v>1.0</v>
      </c>
      <c r="J756" t="n">
        <v>0.0</v>
      </c>
      <c r="K756" t="n">
        <v>0.0</v>
      </c>
      <c r="L756" t="n">
        <v>0.0</v>
      </c>
      <c r="M756" t="n">
        <v>1.611584208E9</v>
      </c>
      <c r="N756" t="inlineStr">
        <is>
          <t>6859</t>
        </is>
      </c>
      <c r="O756" t="inlineStr">
        <is>
          <t>pdf</t>
        </is>
      </c>
      <c r="P756" t="inlineStr">
        <is>
          <t/>
        </is>
      </c>
      <c r="Q756" t="inlineStr">
        <is>
          <t/>
        </is>
      </c>
      <c r="R756" t="inlineStr">
        <is>
          <t/>
        </is>
      </c>
      <c r="S756" t="inlineStr">
        <is>
          <t/>
        </is>
      </c>
      <c r="T756" t="n">
        <v>44221.0</v>
      </c>
      <c r="U756" t="n">
        <v>1.0</v>
      </c>
      <c r="V756" t="n">
        <v>0.0</v>
      </c>
    </row>
    <row r="757">
      <c r="A757" t="n">
        <v>-1.278930227E9</v>
      </c>
      <c r="B757" t="inlineStr">
        <is>
          <t>74</t>
        </is>
      </c>
      <c r="C757" t="n">
        <f>VLOOKUP(data[[#This Row],[Course ID]],courses!A:E,2,FALSE)</f>
        <v>0.0</v>
      </c>
      <c r="D757" t="n">
        <f>VLOOKUP(data[[#This Row],[Course ID]],courses!A:E,3,FALSE)</f>
        <v>0.0</v>
      </c>
      <c r="E757" t="n">
        <f>VLOOKUP(data[[#This Row],[Course ID]],courses!A:E,4,FALSE)</f>
        <v>0.0</v>
      </c>
      <c r="F757" t="n">
        <f>VLOOKUP(data[[#This Row],[Course ID]],courses!A:E,5,FALSE)</f>
        <v>0.0</v>
      </c>
      <c r="G757" t="inlineStr">
        <is>
          <t>4259192</t>
        </is>
      </c>
      <c r="H757" t="inlineStr">
        <is>
          <t>BeginDownloadAlternativeFormats</t>
        </is>
      </c>
      <c r="I757" t="n">
        <v>0.0</v>
      </c>
      <c r="J757" t="n">
        <v>1.0</v>
      </c>
      <c r="K757" t="n">
        <v>0.0</v>
      </c>
      <c r="L757" t="n">
        <v>0.0</v>
      </c>
      <c r="M757" t="n">
        <v>1.611584217E9</v>
      </c>
      <c r="N757" t="inlineStr">
        <is>
          <t>6859</t>
        </is>
      </c>
      <c r="O757" t="inlineStr">
        <is>
          <t>pdf</t>
        </is>
      </c>
      <c r="P757" t="inlineStr">
        <is>
          <t>Html</t>
        </is>
      </c>
      <c r="Q757" t="inlineStr">
        <is>
          <t/>
        </is>
      </c>
      <c r="R757" t="inlineStr">
        <is>
          <t/>
        </is>
      </c>
      <c r="S757" t="inlineStr">
        <is>
          <t/>
        </is>
      </c>
      <c r="T757" t="n">
        <v>44221.0</v>
      </c>
      <c r="U757" t="n">
        <v>1.0</v>
      </c>
      <c r="V757" t="n">
        <v>0.0</v>
      </c>
    </row>
    <row r="758">
      <c r="A758" t="n">
        <v>1.57144062E9</v>
      </c>
      <c r="B758" t="inlineStr">
        <is>
          <t>4</t>
        </is>
      </c>
      <c r="C758" t="n">
        <f>VLOOKUP(data[[#This Row],[Course ID]],courses!A:E,2,FALSE)</f>
        <v>0.0</v>
      </c>
      <c r="D758" t="n">
        <f>VLOOKUP(data[[#This Row],[Course ID]],courses!A:E,3,FALSE)</f>
        <v>0.0</v>
      </c>
      <c r="E758" t="n">
        <f>VLOOKUP(data[[#This Row],[Course ID]],courses!A:E,4,FALSE)</f>
        <v>0.0</v>
      </c>
      <c r="F758" t="n">
        <f>VLOOKUP(data[[#This Row],[Course ID]],courses!A:E,5,FALSE)</f>
        <v>0.0</v>
      </c>
      <c r="G758" t="inlineStr">
        <is>
          <t>4183009</t>
        </is>
      </c>
      <c r="H758" t="inlineStr">
        <is>
          <t>EngageAlternativeFormat</t>
        </is>
      </c>
      <c r="I758" t="n">
        <v>1.0</v>
      </c>
      <c r="J758" t="n">
        <v>0.0</v>
      </c>
      <c r="K758" t="n">
        <v>0.0</v>
      </c>
      <c r="L758" t="n">
        <v>0.0</v>
      </c>
      <c r="M758" t="n">
        <v>1.611586614E9</v>
      </c>
      <c r="N758" t="inlineStr">
        <is>
          <t>6859</t>
        </is>
      </c>
      <c r="O758" t="inlineStr">
        <is>
          <t>pdf</t>
        </is>
      </c>
      <c r="P758" t="inlineStr">
        <is>
          <t/>
        </is>
      </c>
      <c r="Q758" t="inlineStr">
        <is>
          <t/>
        </is>
      </c>
      <c r="R758" t="inlineStr">
        <is>
          <t/>
        </is>
      </c>
      <c r="S758" t="inlineStr">
        <is>
          <t/>
        </is>
      </c>
      <c r="T758" t="n">
        <v>44221.0</v>
      </c>
      <c r="U758" t="n">
        <v>1.0</v>
      </c>
      <c r="V758" t="n">
        <v>0.0</v>
      </c>
    </row>
    <row r="759">
      <c r="A759" t="n">
        <v>-6.54977272E8</v>
      </c>
      <c r="B759" t="inlineStr">
        <is>
          <t>17270</t>
        </is>
      </c>
      <c r="C759" t="n">
        <f>VLOOKUP(data[[#This Row],[Course ID]],courses!A:E,2,FALSE)</f>
        <v>0.0</v>
      </c>
      <c r="D759" t="n">
        <f>VLOOKUP(data[[#This Row],[Course ID]],courses!A:E,3,FALSE)</f>
        <v>0.0</v>
      </c>
      <c r="E759" t="n">
        <f>VLOOKUP(data[[#This Row],[Course ID]],courses!A:E,4,FALSE)</f>
        <v>0.0</v>
      </c>
      <c r="F759" t="n">
        <f>VLOOKUP(data[[#This Row],[Course ID]],courses!A:E,5,FALSE)</f>
        <v>0.0</v>
      </c>
      <c r="G759" t="inlineStr">
        <is>
          <t>4198067</t>
        </is>
      </c>
      <c r="H759" t="inlineStr">
        <is>
          <t>EngageAlternativeFormat</t>
        </is>
      </c>
      <c r="I759" t="n">
        <v>1.0</v>
      </c>
      <c r="J759" t="n">
        <v>0.0</v>
      </c>
      <c r="K759" t="n">
        <v>0.0</v>
      </c>
      <c r="L759" t="n">
        <v>0.0</v>
      </c>
      <c r="M759" t="n">
        <v>1.611595284E9</v>
      </c>
      <c r="N759" t="inlineStr">
        <is>
          <t>6859</t>
        </is>
      </c>
      <c r="O759" t="inlineStr">
        <is>
          <t>pdf</t>
        </is>
      </c>
      <c r="P759" t="inlineStr">
        <is>
          <t/>
        </is>
      </c>
      <c r="Q759" t="inlineStr">
        <is>
          <t/>
        </is>
      </c>
      <c r="R759" t="inlineStr">
        <is>
          <t/>
        </is>
      </c>
      <c r="S759" t="inlineStr">
        <is>
          <t/>
        </is>
      </c>
      <c r="T759" t="n">
        <v>44221.0</v>
      </c>
      <c r="U759" t="n">
        <v>1.0</v>
      </c>
      <c r="V759" t="n">
        <v>0.0</v>
      </c>
    </row>
    <row r="760">
      <c r="A760" t="n">
        <v>-1.74527124E8</v>
      </c>
      <c r="B760" t="inlineStr">
        <is>
          <t>17270</t>
        </is>
      </c>
      <c r="C760" t="n">
        <f>VLOOKUP(data[[#This Row],[Course ID]],courses!A:E,2,FALSE)</f>
        <v>0.0</v>
      </c>
      <c r="D760" t="n">
        <f>VLOOKUP(data[[#This Row],[Course ID]],courses!A:E,3,FALSE)</f>
        <v>0.0</v>
      </c>
      <c r="E760" t="n">
        <f>VLOOKUP(data[[#This Row],[Course ID]],courses!A:E,4,FALSE)</f>
        <v>0.0</v>
      </c>
      <c r="F760" t="n">
        <f>VLOOKUP(data[[#This Row],[Course ID]],courses!A:E,5,FALSE)</f>
        <v>0.0</v>
      </c>
      <c r="G760" t="inlineStr">
        <is>
          <t>4198067</t>
        </is>
      </c>
      <c r="H760" t="inlineStr">
        <is>
          <t>BeginDownloadAlternativeFormats</t>
        </is>
      </c>
      <c r="I760" t="n">
        <v>0.0</v>
      </c>
      <c r="J760" t="n">
        <v>1.0</v>
      </c>
      <c r="K760" t="n">
        <v>0.0</v>
      </c>
      <c r="L760" t="n">
        <v>0.0</v>
      </c>
      <c r="M760" t="n">
        <v>1.611595299E9</v>
      </c>
      <c r="N760" t="inlineStr">
        <is>
          <t>6859</t>
        </is>
      </c>
      <c r="O760" t="inlineStr">
        <is>
          <t>pdf</t>
        </is>
      </c>
      <c r="P760" t="inlineStr">
        <is>
          <t>Html</t>
        </is>
      </c>
      <c r="Q760" t="inlineStr">
        <is>
          <t/>
        </is>
      </c>
      <c r="R760" t="inlineStr">
        <is>
          <t/>
        </is>
      </c>
      <c r="S760" t="inlineStr">
        <is>
          <t/>
        </is>
      </c>
      <c r="T760" t="n">
        <v>44221.0</v>
      </c>
      <c r="U760" t="n">
        <v>1.0</v>
      </c>
      <c r="V760" t="n">
        <v>0.0</v>
      </c>
    </row>
    <row r="761">
      <c r="A761" t="n">
        <v>6.61007028E8</v>
      </c>
      <c r="B761" t="inlineStr">
        <is>
          <t>64</t>
        </is>
      </c>
      <c r="C761" t="n">
        <f>VLOOKUP(data[[#This Row],[Course ID]],courses!A:E,2,FALSE)</f>
        <v>0.0</v>
      </c>
      <c r="D761" t="n">
        <f>VLOOKUP(data[[#This Row],[Course ID]],courses!A:E,3,FALSE)</f>
        <v>0.0</v>
      </c>
      <c r="E761" t="n">
        <f>VLOOKUP(data[[#This Row],[Course ID]],courses!A:E,4,FALSE)</f>
        <v>0.0</v>
      </c>
      <c r="F761" t="n">
        <f>VLOOKUP(data[[#This Row],[Course ID]],courses!A:E,5,FALSE)</f>
        <v>0.0</v>
      </c>
      <c r="G761" t="inlineStr">
        <is>
          <t>2121453</t>
        </is>
      </c>
      <c r="H761" t="inlineStr">
        <is>
          <t>EngageInstructorFeedback</t>
        </is>
      </c>
      <c r="I761" t="n">
        <v>0.0</v>
      </c>
      <c r="J761" t="n">
        <v>0.0</v>
      </c>
      <c r="K761" t="n">
        <v>1.0</v>
      </c>
      <c r="L761" t="n">
        <v>0.0</v>
      </c>
      <c r="M761" t="n">
        <v>1.610526552E9</v>
      </c>
      <c r="N761" t="inlineStr">
        <is>
          <t>6859</t>
        </is>
      </c>
      <c r="O761" t="inlineStr">
        <is>
          <t>pdf</t>
        </is>
      </c>
      <c r="P761" t="inlineStr">
        <is>
          <t/>
        </is>
      </c>
      <c r="Q761" t="inlineStr">
        <is>
          <t/>
        </is>
      </c>
      <c r="R761" t="inlineStr">
        <is>
          <t/>
        </is>
      </c>
      <c r="S761" t="inlineStr">
        <is>
          <t/>
        </is>
      </c>
      <c r="T761" t="n">
        <v>44207.0</v>
      </c>
      <c r="U761" t="n">
        <v>0.0</v>
      </c>
      <c r="V761" t="n">
        <v>1.0</v>
      </c>
    </row>
    <row r="762">
      <c r="A762" t="n">
        <v>-1.372114806E9</v>
      </c>
      <c r="B762" t="inlineStr">
        <is>
          <t>61</t>
        </is>
      </c>
      <c r="C762" t="n">
        <f>VLOOKUP(data[[#This Row],[Course ID]],courses!A:E,2,FALSE)</f>
        <v>0.0</v>
      </c>
      <c r="D762" t="n">
        <f>VLOOKUP(data[[#This Row],[Course ID]],courses!A:E,3,FALSE)</f>
        <v>0.0</v>
      </c>
      <c r="E762" t="n">
        <f>VLOOKUP(data[[#This Row],[Course ID]],courses!A:E,4,FALSE)</f>
        <v>0.0</v>
      </c>
      <c r="F762" t="n">
        <f>VLOOKUP(data[[#This Row],[Course ID]],courses!A:E,5,FALSE)</f>
        <v>0.0</v>
      </c>
      <c r="G762" t="inlineStr">
        <is>
          <t>4270429</t>
        </is>
      </c>
      <c r="H762" t="inlineStr">
        <is>
          <t>EngageAlternativeFormat</t>
        </is>
      </c>
      <c r="I762" t="n">
        <v>1.0</v>
      </c>
      <c r="J762" t="n">
        <v>0.0</v>
      </c>
      <c r="K762" t="n">
        <v>0.0</v>
      </c>
      <c r="L762" t="n">
        <v>0.0</v>
      </c>
      <c r="M762" t="n">
        <v>1.609503943E9</v>
      </c>
      <c r="N762" t="inlineStr">
        <is>
          <t>6859</t>
        </is>
      </c>
      <c r="O762" t="inlineStr">
        <is>
          <t>pdf</t>
        </is>
      </c>
      <c r="P762" t="inlineStr">
        <is>
          <t/>
        </is>
      </c>
      <c r="Q762" t="inlineStr">
        <is>
          <t/>
        </is>
      </c>
      <c r="R762" t="inlineStr">
        <is>
          <t/>
        </is>
      </c>
      <c r="S762" t="inlineStr">
        <is>
          <t/>
        </is>
      </c>
      <c r="T762" t="n">
        <v>44193.0</v>
      </c>
      <c r="U762" t="n">
        <v>1.0</v>
      </c>
      <c r="V762" t="n">
        <v>0.0</v>
      </c>
    </row>
    <row r="763">
      <c r="A763" t="n">
        <v>7.1486992E7</v>
      </c>
      <c r="B763" t="inlineStr">
        <is>
          <t>26267</t>
        </is>
      </c>
      <c r="C763" t="n">
        <f>VLOOKUP(data[[#This Row],[Course ID]],courses!A:E,2,FALSE)</f>
        <v>0.0</v>
      </c>
      <c r="D763" t="n">
        <f>VLOOKUP(data[[#This Row],[Course ID]],courses!A:E,3,FALSE)</f>
        <v>0.0</v>
      </c>
      <c r="E763" t="n">
        <f>VLOOKUP(data[[#This Row],[Course ID]],courses!A:E,4,FALSE)</f>
        <v>0.0</v>
      </c>
      <c r="F763" t="n">
        <f>VLOOKUP(data[[#This Row],[Course ID]],courses!A:E,5,FALSE)</f>
        <v>0.0</v>
      </c>
      <c r="G763" t="inlineStr">
        <is>
          <t>4269060</t>
        </is>
      </c>
      <c r="H763" t="inlineStr">
        <is>
          <t>EngageAlternativeFormat</t>
        </is>
      </c>
      <c r="I763" t="n">
        <v>1.0</v>
      </c>
      <c r="J763" t="n">
        <v>0.0</v>
      </c>
      <c r="K763" t="n">
        <v>0.0</v>
      </c>
      <c r="L763" t="n">
        <v>0.0</v>
      </c>
      <c r="M763" t="n">
        <v>1.60950413E9</v>
      </c>
      <c r="N763" t="inlineStr">
        <is>
          <t>6859</t>
        </is>
      </c>
      <c r="O763" t="inlineStr">
        <is>
          <t>pdf</t>
        </is>
      </c>
      <c r="P763" t="inlineStr">
        <is>
          <t/>
        </is>
      </c>
      <c r="Q763" t="inlineStr">
        <is>
          <t/>
        </is>
      </c>
      <c r="R763" t="inlineStr">
        <is>
          <t/>
        </is>
      </c>
      <c r="S763" t="inlineStr">
        <is>
          <t/>
        </is>
      </c>
      <c r="T763" t="n">
        <v>44193.0</v>
      </c>
      <c r="U763" t="n">
        <v>1.0</v>
      </c>
      <c r="V763" t="n">
        <v>0.0</v>
      </c>
    </row>
    <row r="764">
      <c r="A764" t="n">
        <v>-1.594594201E9</v>
      </c>
      <c r="B764" t="inlineStr">
        <is>
          <t>31513</t>
        </is>
      </c>
      <c r="C764" t="n">
        <f>VLOOKUP(data[[#This Row],[Course ID]],courses!A:E,2,FALSE)</f>
        <v>0.0</v>
      </c>
      <c r="D764" t="n">
        <f>VLOOKUP(data[[#This Row],[Course ID]],courses!A:E,3,FALSE)</f>
        <v>0.0</v>
      </c>
      <c r="E764" t="n">
        <f>VLOOKUP(data[[#This Row],[Course ID]],courses!A:E,4,FALSE)</f>
        <v>0.0</v>
      </c>
      <c r="F764" t="n">
        <f>VLOOKUP(data[[#This Row],[Course ID]],courses!A:E,5,FALSE)</f>
        <v>0.0</v>
      </c>
      <c r="G764" t="inlineStr">
        <is>
          <t>4267350</t>
        </is>
      </c>
      <c r="H764" t="inlineStr">
        <is>
          <t>EngageAlternativeFormat</t>
        </is>
      </c>
      <c r="I764" t="n">
        <v>1.0</v>
      </c>
      <c r="J764" t="n">
        <v>0.0</v>
      </c>
      <c r="K764" t="n">
        <v>0.0</v>
      </c>
      <c r="L764" t="n">
        <v>0.0</v>
      </c>
      <c r="M764" t="n">
        <v>1.609525182E9</v>
      </c>
      <c r="N764" t="inlineStr">
        <is>
          <t>6859</t>
        </is>
      </c>
      <c r="O764" t="inlineStr">
        <is>
          <t>pdf</t>
        </is>
      </c>
      <c r="P764" t="inlineStr">
        <is>
          <t/>
        </is>
      </c>
      <c r="Q764" t="inlineStr">
        <is>
          <t/>
        </is>
      </c>
      <c r="R764" t="inlineStr">
        <is>
          <t/>
        </is>
      </c>
      <c r="S764" t="inlineStr">
        <is>
          <t/>
        </is>
      </c>
      <c r="T764" t="n">
        <v>44193.0</v>
      </c>
      <c r="U764" t="n">
        <v>1.0</v>
      </c>
      <c r="V764" t="n">
        <v>0.0</v>
      </c>
    </row>
    <row r="765">
      <c r="A765" t="n">
        <v>-1.943259098E9</v>
      </c>
      <c r="B765" t="inlineStr">
        <is>
          <t>26267</t>
        </is>
      </c>
      <c r="C765" t="n">
        <f>VLOOKUP(data[[#This Row],[Course ID]],courses!A:E,2,FALSE)</f>
        <v>0.0</v>
      </c>
      <c r="D765" t="n">
        <f>VLOOKUP(data[[#This Row],[Course ID]],courses!A:E,3,FALSE)</f>
        <v>0.0</v>
      </c>
      <c r="E765" t="n">
        <f>VLOOKUP(data[[#This Row],[Course ID]],courses!A:E,4,FALSE)</f>
        <v>0.0</v>
      </c>
      <c r="F765" t="n">
        <f>VLOOKUP(data[[#This Row],[Course ID]],courses!A:E,5,FALSE)</f>
        <v>0.0</v>
      </c>
      <c r="G765" t="inlineStr">
        <is>
          <t>4269060</t>
        </is>
      </c>
      <c r="H765" t="inlineStr">
        <is>
          <t>EngageAlternativeFormat</t>
        </is>
      </c>
      <c r="I765" t="n">
        <v>1.0</v>
      </c>
      <c r="J765" t="n">
        <v>0.0</v>
      </c>
      <c r="K765" t="n">
        <v>0.0</v>
      </c>
      <c r="L765" t="n">
        <v>0.0</v>
      </c>
      <c r="M765" t="n">
        <v>1.612058555E9</v>
      </c>
      <c r="N765" t="inlineStr">
        <is>
          <t>6859</t>
        </is>
      </c>
      <c r="O765" t="inlineStr">
        <is>
          <t>pdf</t>
        </is>
      </c>
      <c r="P765" t="inlineStr">
        <is>
          <t/>
        </is>
      </c>
      <c r="Q765" t="inlineStr">
        <is>
          <t/>
        </is>
      </c>
      <c r="R765" t="inlineStr">
        <is>
          <t/>
        </is>
      </c>
      <c r="S765" t="inlineStr">
        <is>
          <t/>
        </is>
      </c>
      <c r="T765" t="n">
        <v>44221.0</v>
      </c>
      <c r="U765" t="n">
        <v>1.0</v>
      </c>
      <c r="V765" t="n">
        <v>0.0</v>
      </c>
    </row>
    <row r="766">
      <c r="A766" t="n">
        <v>1.494087709E9</v>
      </c>
      <c r="B766" t="inlineStr">
        <is>
          <t>26267</t>
        </is>
      </c>
      <c r="C766" t="n">
        <f>VLOOKUP(data[[#This Row],[Course ID]],courses!A:E,2,FALSE)</f>
        <v>0.0</v>
      </c>
      <c r="D766" t="n">
        <f>VLOOKUP(data[[#This Row],[Course ID]],courses!A:E,3,FALSE)</f>
        <v>0.0</v>
      </c>
      <c r="E766" t="n">
        <f>VLOOKUP(data[[#This Row],[Course ID]],courses!A:E,4,FALSE)</f>
        <v>0.0</v>
      </c>
      <c r="F766" t="n">
        <f>VLOOKUP(data[[#This Row],[Course ID]],courses!A:E,5,FALSE)</f>
        <v>0.0</v>
      </c>
      <c r="G766" t="inlineStr">
        <is>
          <t>4269060</t>
        </is>
      </c>
      <c r="H766" t="inlineStr">
        <is>
          <t>BeginDownloadAlternativeFormats</t>
        </is>
      </c>
      <c r="I766" t="n">
        <v>0.0</v>
      </c>
      <c r="J766" t="n">
        <v>1.0</v>
      </c>
      <c r="K766" t="n">
        <v>0.0</v>
      </c>
      <c r="L766" t="n">
        <v>0.0</v>
      </c>
      <c r="M766" t="n">
        <v>1.612058577E9</v>
      </c>
      <c r="N766" t="inlineStr">
        <is>
          <t>6859</t>
        </is>
      </c>
      <c r="O766" t="inlineStr">
        <is>
          <t>pdf</t>
        </is>
      </c>
      <c r="P766" t="inlineStr">
        <is>
          <t>Html</t>
        </is>
      </c>
      <c r="Q766" t="inlineStr">
        <is>
          <t/>
        </is>
      </c>
      <c r="R766" t="inlineStr">
        <is>
          <t/>
        </is>
      </c>
      <c r="S766" t="inlineStr">
        <is>
          <t/>
        </is>
      </c>
      <c r="T766" t="n">
        <v>44221.0</v>
      </c>
      <c r="U766" t="n">
        <v>1.0</v>
      </c>
      <c r="V766" t="n">
        <v>0.0</v>
      </c>
    </row>
    <row r="767">
      <c r="A767" t="n">
        <v>3.82080121E8</v>
      </c>
      <c r="B767" t="inlineStr">
        <is>
          <t>20</t>
        </is>
      </c>
      <c r="C767" t="n">
        <f>VLOOKUP(data[[#This Row],[Course ID]],courses!A:E,2,FALSE)</f>
        <v>0.0</v>
      </c>
      <c r="D767" t="n">
        <f>VLOOKUP(data[[#This Row],[Course ID]],courses!A:E,3,FALSE)</f>
        <v>0.0</v>
      </c>
      <c r="E767" t="n">
        <f>VLOOKUP(data[[#This Row],[Course ID]],courses!A:E,4,FALSE)</f>
        <v>0.0</v>
      </c>
      <c r="F767" t="n">
        <f>VLOOKUP(data[[#This Row],[Course ID]],courses!A:E,5,FALSE)</f>
        <v>0.0</v>
      </c>
      <c r="G767" t="inlineStr">
        <is>
          <t>4144738</t>
        </is>
      </c>
      <c r="H767" t="inlineStr">
        <is>
          <t>EngageAlternativeFormat</t>
        </is>
      </c>
      <c r="I767" t="n">
        <v>1.0</v>
      </c>
      <c r="J767" t="n">
        <v>0.0</v>
      </c>
      <c r="K767" t="n">
        <v>0.0</v>
      </c>
      <c r="L767" t="n">
        <v>0.0</v>
      </c>
      <c r="M767" t="n">
        <v>1.61208506E9</v>
      </c>
      <c r="N767" t="inlineStr">
        <is>
          <t>6859</t>
        </is>
      </c>
      <c r="O767" t="inlineStr">
        <is>
          <t>pdf</t>
        </is>
      </c>
      <c r="P767" t="inlineStr">
        <is>
          <t/>
        </is>
      </c>
      <c r="Q767" t="inlineStr">
        <is>
          <t/>
        </is>
      </c>
      <c r="R767" t="inlineStr">
        <is>
          <t/>
        </is>
      </c>
      <c r="S767" t="inlineStr">
        <is>
          <t/>
        </is>
      </c>
      <c r="T767" t="n">
        <v>44221.0</v>
      </c>
      <c r="U767" t="n">
        <v>1.0</v>
      </c>
      <c r="V767" t="n">
        <v>0.0</v>
      </c>
    </row>
    <row r="768">
      <c r="A768" t="n">
        <v>1.499688041E9</v>
      </c>
      <c r="B768" t="inlineStr">
        <is>
          <t>5</t>
        </is>
      </c>
      <c r="C768" t="n">
        <f>VLOOKUP(data[[#This Row],[Course ID]],courses!A:E,2,FALSE)</f>
        <v>0.0</v>
      </c>
      <c r="D768" t="n">
        <f>VLOOKUP(data[[#This Row],[Course ID]],courses!A:E,3,FALSE)</f>
        <v>0.0</v>
      </c>
      <c r="E768" t="n">
        <f>VLOOKUP(data[[#This Row],[Course ID]],courses!A:E,4,FALSE)</f>
        <v>0.0</v>
      </c>
      <c r="F768" t="n">
        <f>VLOOKUP(data[[#This Row],[Course ID]],courses!A:E,5,FALSE)</f>
        <v>0.0</v>
      </c>
      <c r="G768" t="inlineStr">
        <is>
          <t>2048970</t>
        </is>
      </c>
      <c r="H768" t="inlineStr">
        <is>
          <t>EngageAlternativeFormat</t>
        </is>
      </c>
      <c r="I768" t="n">
        <v>1.0</v>
      </c>
      <c r="J768" t="n">
        <v>0.0</v>
      </c>
      <c r="K768" t="n">
        <v>0.0</v>
      </c>
      <c r="L768" t="n">
        <v>0.0</v>
      </c>
      <c r="M768" t="n">
        <v>1.612107898E9</v>
      </c>
      <c r="N768" t="inlineStr">
        <is>
          <t>6859</t>
        </is>
      </c>
      <c r="O768" t="inlineStr">
        <is>
          <t>pdf</t>
        </is>
      </c>
      <c r="P768" t="inlineStr">
        <is>
          <t/>
        </is>
      </c>
      <c r="Q768" t="inlineStr">
        <is>
          <t/>
        </is>
      </c>
      <c r="R768" t="inlineStr">
        <is>
          <t/>
        </is>
      </c>
      <c r="S768" t="inlineStr">
        <is>
          <t/>
        </is>
      </c>
      <c r="T768" t="n">
        <v>44221.0</v>
      </c>
      <c r="U768" t="n">
        <v>1.0</v>
      </c>
      <c r="V768" t="n">
        <v>0.0</v>
      </c>
    </row>
    <row r="769">
      <c r="A769" t="n">
        <v>-1.230205978E9</v>
      </c>
      <c r="B769" t="inlineStr">
        <is>
          <t>26267</t>
        </is>
      </c>
      <c r="C769" t="n">
        <f>VLOOKUP(data[[#This Row],[Course ID]],courses!A:E,2,FALSE)</f>
        <v>0.0</v>
      </c>
      <c r="D769" t="n">
        <f>VLOOKUP(data[[#This Row],[Course ID]],courses!A:E,3,FALSE)</f>
        <v>0.0</v>
      </c>
      <c r="E769" t="n">
        <f>VLOOKUP(data[[#This Row],[Course ID]],courses!A:E,4,FALSE)</f>
        <v>0.0</v>
      </c>
      <c r="F769" t="n">
        <f>VLOOKUP(data[[#This Row],[Course ID]],courses!A:E,5,FALSE)</f>
        <v>0.0</v>
      </c>
      <c r="G769" t="inlineStr">
        <is>
          <t>1817710</t>
        </is>
      </c>
      <c r="H769" t="inlineStr">
        <is>
          <t>EngageInstructorFeedback</t>
        </is>
      </c>
      <c r="I769" t="n">
        <v>0.0</v>
      </c>
      <c r="J769" t="n">
        <v>0.0</v>
      </c>
      <c r="K769" t="n">
        <v>1.0</v>
      </c>
      <c r="L769" t="n">
        <v>0.0</v>
      </c>
      <c r="M769" t="n">
        <v>1.610362247E9</v>
      </c>
      <c r="N769" t="inlineStr">
        <is>
          <t>6859</t>
        </is>
      </c>
      <c r="O769" t="inlineStr">
        <is>
          <t>document</t>
        </is>
      </c>
      <c r="P769" t="inlineStr">
        <is>
          <t/>
        </is>
      </c>
      <c r="Q769" t="inlineStr">
        <is>
          <t/>
        </is>
      </c>
      <c r="R769" t="inlineStr">
        <is>
          <t/>
        </is>
      </c>
      <c r="S769" t="inlineStr">
        <is>
          <t/>
        </is>
      </c>
      <c r="T769" t="n">
        <v>44207.0</v>
      </c>
      <c r="U769" t="n">
        <v>0.0</v>
      </c>
      <c r="V769" t="n">
        <v>1.0</v>
      </c>
    </row>
    <row r="770">
      <c r="A770" t="n">
        <v>1.384330678E9</v>
      </c>
      <c r="B770" t="inlineStr">
        <is>
          <t>26267</t>
        </is>
      </c>
      <c r="C770" t="n">
        <f>VLOOKUP(data[[#This Row],[Course ID]],courses!A:E,2,FALSE)</f>
        <v>0.0</v>
      </c>
      <c r="D770" t="n">
        <f>VLOOKUP(data[[#This Row],[Course ID]],courses!A:E,3,FALSE)</f>
        <v>0.0</v>
      </c>
      <c r="E770" t="n">
        <f>VLOOKUP(data[[#This Row],[Course ID]],courses!A:E,4,FALSE)</f>
        <v>0.0</v>
      </c>
      <c r="F770" t="n">
        <f>VLOOKUP(data[[#This Row],[Course ID]],courses!A:E,5,FALSE)</f>
        <v>0.0</v>
      </c>
      <c r="G770" t="inlineStr">
        <is>
          <t>4271824</t>
        </is>
      </c>
      <c r="H770" t="inlineStr">
        <is>
          <t>EngageInstructorFeedback</t>
        </is>
      </c>
      <c r="I770" t="n">
        <v>0.0</v>
      </c>
      <c r="J770" t="n">
        <v>0.0</v>
      </c>
      <c r="K770" t="n">
        <v>1.0</v>
      </c>
      <c r="L770" t="n">
        <v>0.0</v>
      </c>
      <c r="M770" t="n">
        <v>1.610362407E9</v>
      </c>
      <c r="N770" t="inlineStr">
        <is>
          <t>6859</t>
        </is>
      </c>
      <c r="O770" t="inlineStr">
        <is>
          <t>pdf</t>
        </is>
      </c>
      <c r="P770" t="inlineStr">
        <is>
          <t/>
        </is>
      </c>
      <c r="Q770" t="inlineStr">
        <is>
          <t/>
        </is>
      </c>
      <c r="R770" t="inlineStr">
        <is>
          <t/>
        </is>
      </c>
      <c r="S770" t="inlineStr">
        <is>
          <t/>
        </is>
      </c>
      <c r="T770" t="n">
        <v>44207.0</v>
      </c>
      <c r="U770" t="n">
        <v>0.0</v>
      </c>
      <c r="V770" t="n">
        <v>1.0</v>
      </c>
    </row>
    <row r="771">
      <c r="A771" t="n">
        <v>1.093278694E9</v>
      </c>
      <c r="B771" t="inlineStr">
        <is>
          <t>26267</t>
        </is>
      </c>
      <c r="C771" t="n">
        <f>VLOOKUP(data[[#This Row],[Course ID]],courses!A:E,2,FALSE)</f>
        <v>0.0</v>
      </c>
      <c r="D771" t="n">
        <f>VLOOKUP(data[[#This Row],[Course ID]],courses!A:E,3,FALSE)</f>
        <v>0.0</v>
      </c>
      <c r="E771" t="n">
        <f>VLOOKUP(data[[#This Row],[Course ID]],courses!A:E,4,FALSE)</f>
        <v>0.0</v>
      </c>
      <c r="F771" t="n">
        <f>VLOOKUP(data[[#This Row],[Course ID]],courses!A:E,5,FALSE)</f>
        <v>0.0</v>
      </c>
      <c r="G771" t="inlineStr">
        <is>
          <t>4271824</t>
        </is>
      </c>
      <c r="H771" t="inlineStr">
        <is>
          <t>AlteredThroughInstructorFeedback</t>
        </is>
      </c>
      <c r="I771" t="n">
        <v>0.0</v>
      </c>
      <c r="J771" t="n">
        <v>0.0</v>
      </c>
      <c r="K771" t="n">
        <v>0.0</v>
      </c>
      <c r="L771" t="n">
        <v>1.0</v>
      </c>
      <c r="M771" t="n">
        <v>1.610365662E9</v>
      </c>
      <c r="N771" t="inlineStr">
        <is>
          <t>6859</t>
        </is>
      </c>
      <c r="O771" t="inlineStr">
        <is>
          <t>pdf</t>
        </is>
      </c>
      <c r="P771" t="inlineStr">
        <is>
          <t/>
        </is>
      </c>
      <c r="Q771" t="n">
        <v>0.3339292058996616</v>
      </c>
      <c r="R771" t="n">
        <v>0.48340268041047524</v>
      </c>
      <c r="S771" t="inlineStr">
        <is>
          <t>pdf1</t>
        </is>
      </c>
      <c r="T771" t="n">
        <v>44207.0</v>
      </c>
      <c r="U771" t="n">
        <v>0.0</v>
      </c>
      <c r="V771" t="n">
        <v>1.0</v>
      </c>
    </row>
    <row r="772">
      <c r="A772" t="n">
        <v>2.09110752E9</v>
      </c>
      <c r="B772" t="inlineStr">
        <is>
          <t>26267</t>
        </is>
      </c>
      <c r="C772" t="n">
        <f>VLOOKUP(data[[#This Row],[Course ID]],courses!A:E,2,FALSE)</f>
        <v>0.0</v>
      </c>
      <c r="D772" t="n">
        <f>VLOOKUP(data[[#This Row],[Course ID]],courses!A:E,3,FALSE)</f>
        <v>0.0</v>
      </c>
      <c r="E772" t="n">
        <f>VLOOKUP(data[[#This Row],[Course ID]],courses!A:E,4,FALSE)</f>
        <v>0.0</v>
      </c>
      <c r="F772" t="n">
        <f>VLOOKUP(data[[#This Row],[Course ID]],courses!A:E,5,FALSE)</f>
        <v>0.0</v>
      </c>
      <c r="G772" t="inlineStr">
        <is>
          <t>4271824</t>
        </is>
      </c>
      <c r="H772" t="inlineStr">
        <is>
          <t>AlteredThroughInstructorFeedback</t>
        </is>
      </c>
      <c r="I772" t="n">
        <v>0.0</v>
      </c>
      <c r="J772" t="n">
        <v>0.0</v>
      </c>
      <c r="K772" t="n">
        <v>0.0</v>
      </c>
      <c r="L772" t="n">
        <v>1.0</v>
      </c>
      <c r="M772" t="n">
        <v>1.610366205E9</v>
      </c>
      <c r="N772" t="inlineStr">
        <is>
          <t>6859</t>
        </is>
      </c>
      <c r="O772" t="inlineStr">
        <is>
          <t>pdf</t>
        </is>
      </c>
      <c r="P772" t="inlineStr">
        <is>
          <t/>
        </is>
      </c>
      <c r="Q772" t="n">
        <v>0.48340268041047524</v>
      </c>
      <c r="R772" t="n">
        <v>0.48340268041047524</v>
      </c>
      <c r="S772" t="inlineStr">
        <is>
          <t>pdf0</t>
        </is>
      </c>
      <c r="T772" t="n">
        <v>44207.0</v>
      </c>
      <c r="U772" t="n">
        <v>0.0</v>
      </c>
      <c r="V772" t="n">
        <v>1.0</v>
      </c>
    </row>
    <row r="773">
      <c r="A773" t="n">
        <v>-9.60643639E8</v>
      </c>
      <c r="B773" t="inlineStr">
        <is>
          <t>26267</t>
        </is>
      </c>
      <c r="C773" t="n">
        <f>VLOOKUP(data[[#This Row],[Course ID]],courses!A:E,2,FALSE)</f>
        <v>0.0</v>
      </c>
      <c r="D773" t="n">
        <f>VLOOKUP(data[[#This Row],[Course ID]],courses!A:E,3,FALSE)</f>
        <v>0.0</v>
      </c>
      <c r="E773" t="n">
        <f>VLOOKUP(data[[#This Row],[Course ID]],courses!A:E,4,FALSE)</f>
        <v>0.0</v>
      </c>
      <c r="F773" t="n">
        <f>VLOOKUP(data[[#This Row],[Course ID]],courses!A:E,5,FALSE)</f>
        <v>0.0</v>
      </c>
      <c r="G773" t="inlineStr">
        <is>
          <t>1817691</t>
        </is>
      </c>
      <c r="H773" t="inlineStr">
        <is>
          <t>EngageInstructorFeedback</t>
        </is>
      </c>
      <c r="I773" t="n">
        <v>0.0</v>
      </c>
      <c r="J773" t="n">
        <v>0.0</v>
      </c>
      <c r="K773" t="n">
        <v>1.0</v>
      </c>
      <c r="L773" t="n">
        <v>0.0</v>
      </c>
      <c r="M773" t="n">
        <v>1.610366243E9</v>
      </c>
      <c r="N773" t="inlineStr">
        <is>
          <t>6859</t>
        </is>
      </c>
      <c r="O773" t="inlineStr">
        <is>
          <t>pdf</t>
        </is>
      </c>
      <c r="P773" t="inlineStr">
        <is>
          <t/>
        </is>
      </c>
      <c r="Q773" t="inlineStr">
        <is>
          <t/>
        </is>
      </c>
      <c r="R773" t="inlineStr">
        <is>
          <t/>
        </is>
      </c>
      <c r="S773" t="inlineStr">
        <is>
          <t/>
        </is>
      </c>
      <c r="T773" t="n">
        <v>44207.0</v>
      </c>
      <c r="U773" t="n">
        <v>0.0</v>
      </c>
      <c r="V773" t="n">
        <v>1.0</v>
      </c>
    </row>
    <row r="774">
      <c r="A774" t="n">
        <v>1.436694369E9</v>
      </c>
      <c r="B774" t="inlineStr">
        <is>
          <t>26267</t>
        </is>
      </c>
      <c r="C774" t="n">
        <f>VLOOKUP(data[[#This Row],[Course ID]],courses!A:E,2,FALSE)</f>
        <v>0.0</v>
      </c>
      <c r="D774" t="n">
        <f>VLOOKUP(data[[#This Row],[Course ID]],courses!A:E,3,FALSE)</f>
        <v>0.0</v>
      </c>
      <c r="E774" t="n">
        <f>VLOOKUP(data[[#This Row],[Course ID]],courses!A:E,4,FALSE)</f>
        <v>0.0</v>
      </c>
      <c r="F774" t="n">
        <f>VLOOKUP(data[[#This Row],[Course ID]],courses!A:E,5,FALSE)</f>
        <v>0.0</v>
      </c>
      <c r="G774" t="inlineStr">
        <is>
          <t>4271824</t>
        </is>
      </c>
      <c r="H774" t="inlineStr">
        <is>
          <t>EngageInstructorFeedback</t>
        </is>
      </c>
      <c r="I774" t="n">
        <v>0.0</v>
      </c>
      <c r="J774" t="n">
        <v>0.0</v>
      </c>
      <c r="K774" t="n">
        <v>1.0</v>
      </c>
      <c r="L774" t="n">
        <v>0.0</v>
      </c>
      <c r="M774" t="n">
        <v>1.61036626E9</v>
      </c>
      <c r="N774" t="inlineStr">
        <is>
          <t>6859</t>
        </is>
      </c>
      <c r="O774" t="inlineStr">
        <is>
          <t>pdf</t>
        </is>
      </c>
      <c r="P774" t="inlineStr">
        <is>
          <t/>
        </is>
      </c>
      <c r="Q774" t="inlineStr">
        <is>
          <t/>
        </is>
      </c>
      <c r="R774" t="inlineStr">
        <is>
          <t/>
        </is>
      </c>
      <c r="S774" t="inlineStr">
        <is>
          <t/>
        </is>
      </c>
      <c r="T774" t="n">
        <v>44207.0</v>
      </c>
      <c r="U774" t="n">
        <v>0.0</v>
      </c>
      <c r="V774" t="n">
        <v>1.0</v>
      </c>
    </row>
    <row r="775">
      <c r="A775" t="n">
        <v>-8.32661942E8</v>
      </c>
      <c r="B775" t="inlineStr">
        <is>
          <t>26267</t>
        </is>
      </c>
      <c r="C775" t="n">
        <f>VLOOKUP(data[[#This Row],[Course ID]],courses!A:E,2,FALSE)</f>
        <v>0.0</v>
      </c>
      <c r="D775" t="n">
        <f>VLOOKUP(data[[#This Row],[Course ID]],courses!A:E,3,FALSE)</f>
        <v>0.0</v>
      </c>
      <c r="E775" t="n">
        <f>VLOOKUP(data[[#This Row],[Course ID]],courses!A:E,4,FALSE)</f>
        <v>0.0</v>
      </c>
      <c r="F775" t="n">
        <f>VLOOKUP(data[[#This Row],[Course ID]],courses!A:E,5,FALSE)</f>
        <v>0.0</v>
      </c>
      <c r="G775" t="inlineStr">
        <is>
          <t>4271824</t>
        </is>
      </c>
      <c r="H775" t="inlineStr">
        <is>
          <t>AlteredThroughInstructorFeedback</t>
        </is>
      </c>
      <c r="I775" t="n">
        <v>0.0</v>
      </c>
      <c r="J775" t="n">
        <v>0.0</v>
      </c>
      <c r="K775" t="n">
        <v>0.0</v>
      </c>
      <c r="L775" t="n">
        <v>1.0</v>
      </c>
      <c r="M775" t="n">
        <v>1.61036643E9</v>
      </c>
      <c r="N775" t="inlineStr">
        <is>
          <t>6859</t>
        </is>
      </c>
      <c r="O775" t="inlineStr">
        <is>
          <t>pdf</t>
        </is>
      </c>
      <c r="P775" t="inlineStr">
        <is>
          <t/>
        </is>
      </c>
      <c r="Q775" t="n">
        <v>0.48340268041047524</v>
      </c>
      <c r="R775" t="n">
        <v>0.3339292058996616</v>
      </c>
      <c r="S775" t="inlineStr">
        <is>
          <t>pdf0</t>
        </is>
      </c>
      <c r="T775" t="n">
        <v>44207.0</v>
      </c>
      <c r="U775" t="n">
        <v>0.0</v>
      </c>
      <c r="V775" t="n">
        <v>1.0</v>
      </c>
    </row>
    <row r="776">
      <c r="A776" t="n">
        <v>-5.55250472E8</v>
      </c>
      <c r="B776" t="inlineStr">
        <is>
          <t>26267</t>
        </is>
      </c>
      <c r="C776" t="n">
        <f>VLOOKUP(data[[#This Row],[Course ID]],courses!A:E,2,FALSE)</f>
        <v>0.0</v>
      </c>
      <c r="D776" t="n">
        <f>VLOOKUP(data[[#This Row],[Course ID]],courses!A:E,3,FALSE)</f>
        <v>0.0</v>
      </c>
      <c r="E776" t="n">
        <f>VLOOKUP(data[[#This Row],[Course ID]],courses!A:E,4,FALSE)</f>
        <v>0.0</v>
      </c>
      <c r="F776" t="n">
        <f>VLOOKUP(data[[#This Row],[Course ID]],courses!A:E,5,FALSE)</f>
        <v>0.0</v>
      </c>
      <c r="G776" t="inlineStr">
        <is>
          <t>4272023</t>
        </is>
      </c>
      <c r="H776" t="inlineStr">
        <is>
          <t>EngageInstructorFeedback</t>
        </is>
      </c>
      <c r="I776" t="n">
        <v>0.0</v>
      </c>
      <c r="J776" t="n">
        <v>0.0</v>
      </c>
      <c r="K776" t="n">
        <v>1.0</v>
      </c>
      <c r="L776" t="n">
        <v>0.0</v>
      </c>
      <c r="M776" t="n">
        <v>1.610366528E9</v>
      </c>
      <c r="N776" t="inlineStr">
        <is>
          <t>6859</t>
        </is>
      </c>
      <c r="O776" t="inlineStr">
        <is>
          <t>pdf</t>
        </is>
      </c>
      <c r="P776" t="inlineStr">
        <is>
          <t/>
        </is>
      </c>
      <c r="Q776" t="inlineStr">
        <is>
          <t/>
        </is>
      </c>
      <c r="R776" t="inlineStr">
        <is>
          <t/>
        </is>
      </c>
      <c r="S776" t="inlineStr">
        <is>
          <t/>
        </is>
      </c>
      <c r="T776" t="n">
        <v>44207.0</v>
      </c>
      <c r="U776" t="n">
        <v>0.0</v>
      </c>
      <c r="V776" t="n">
        <v>1.0</v>
      </c>
    </row>
    <row r="777">
      <c r="A777" t="n">
        <v>-5.48174695E8</v>
      </c>
      <c r="B777" t="inlineStr">
        <is>
          <t>62</t>
        </is>
      </c>
      <c r="C777" t="n">
        <f>VLOOKUP(data[[#This Row],[Course ID]],courses!A:E,2,FALSE)</f>
        <v>0.0</v>
      </c>
      <c r="D777" t="n">
        <f>VLOOKUP(data[[#This Row],[Course ID]],courses!A:E,3,FALSE)</f>
        <v>0.0</v>
      </c>
      <c r="E777" t="n">
        <f>VLOOKUP(data[[#This Row],[Course ID]],courses!A:E,4,FALSE)</f>
        <v>0.0</v>
      </c>
      <c r="F777" t="n">
        <f>VLOOKUP(data[[#This Row],[Course ID]],courses!A:E,5,FALSE)</f>
        <v>0.0</v>
      </c>
      <c r="G777" t="inlineStr">
        <is>
          <t>3012267</t>
        </is>
      </c>
      <c r="H777" t="inlineStr">
        <is>
          <t>EngageInstructorFeedback</t>
        </is>
      </c>
      <c r="I777" t="n">
        <v>0.0</v>
      </c>
      <c r="J777" t="n">
        <v>0.0</v>
      </c>
      <c r="K777" t="n">
        <v>1.0</v>
      </c>
      <c r="L777" t="n">
        <v>0.0</v>
      </c>
      <c r="M777" t="n">
        <v>1.610531376E9</v>
      </c>
      <c r="N777" t="inlineStr">
        <is>
          <t>6859</t>
        </is>
      </c>
      <c r="O777" t="inlineStr">
        <is>
          <t>html-fragment</t>
        </is>
      </c>
      <c r="P777" t="inlineStr">
        <is>
          <t/>
        </is>
      </c>
      <c r="Q777" t="inlineStr">
        <is>
          <t/>
        </is>
      </c>
      <c r="R777" t="inlineStr">
        <is>
          <t/>
        </is>
      </c>
      <c r="S777" t="inlineStr">
        <is>
          <t/>
        </is>
      </c>
      <c r="T777" t="n">
        <v>44207.0</v>
      </c>
      <c r="U777" t="n">
        <v>0.0</v>
      </c>
      <c r="V777" t="n">
        <v>1.0</v>
      </c>
    </row>
    <row r="778">
      <c r="A778" t="n">
        <v>-1.325850619E9</v>
      </c>
      <c r="B778" t="inlineStr">
        <is>
          <t>62</t>
        </is>
      </c>
      <c r="C778" t="n">
        <f>VLOOKUP(data[[#This Row],[Course ID]],courses!A:E,2,FALSE)</f>
        <v>0.0</v>
      </c>
      <c r="D778" t="n">
        <f>VLOOKUP(data[[#This Row],[Course ID]],courses!A:E,3,FALSE)</f>
        <v>0.0</v>
      </c>
      <c r="E778" t="n">
        <f>VLOOKUP(data[[#This Row],[Course ID]],courses!A:E,4,FALSE)</f>
        <v>0.0</v>
      </c>
      <c r="F778" t="n">
        <f>VLOOKUP(data[[#This Row],[Course ID]],courses!A:E,5,FALSE)</f>
        <v>0.0</v>
      </c>
      <c r="G778" t="inlineStr">
        <is>
          <t>3031001</t>
        </is>
      </c>
      <c r="H778" t="inlineStr">
        <is>
          <t>EngageInstructorFeedback</t>
        </is>
      </c>
      <c r="I778" t="n">
        <v>0.0</v>
      </c>
      <c r="J778" t="n">
        <v>0.0</v>
      </c>
      <c r="K778" t="n">
        <v>1.0</v>
      </c>
      <c r="L778" t="n">
        <v>0.0</v>
      </c>
      <c r="M778" t="n">
        <v>1.610531504E9</v>
      </c>
      <c r="N778" t="inlineStr">
        <is>
          <t>6859</t>
        </is>
      </c>
      <c r="O778" t="inlineStr">
        <is>
          <t>html-fragment</t>
        </is>
      </c>
      <c r="P778" t="inlineStr">
        <is>
          <t/>
        </is>
      </c>
      <c r="Q778" t="inlineStr">
        <is>
          <t/>
        </is>
      </c>
      <c r="R778" t="inlineStr">
        <is>
          <t/>
        </is>
      </c>
      <c r="S778" t="inlineStr">
        <is>
          <t/>
        </is>
      </c>
      <c r="T778" t="n">
        <v>44207.0</v>
      </c>
      <c r="U778" t="n">
        <v>0.0</v>
      </c>
      <c r="V778" t="n">
        <v>1.0</v>
      </c>
    </row>
    <row r="779">
      <c r="A779" t="n">
        <v>-2.103303472E9</v>
      </c>
      <c r="B779" t="inlineStr">
        <is>
          <t>62</t>
        </is>
      </c>
      <c r="C779" t="n">
        <f>VLOOKUP(data[[#This Row],[Course ID]],courses!A:E,2,FALSE)</f>
        <v>0.0</v>
      </c>
      <c r="D779" t="n">
        <f>VLOOKUP(data[[#This Row],[Course ID]],courses!A:E,3,FALSE)</f>
        <v>0.0</v>
      </c>
      <c r="E779" t="n">
        <f>VLOOKUP(data[[#This Row],[Course ID]],courses!A:E,4,FALSE)</f>
        <v>0.0</v>
      </c>
      <c r="F779" t="n">
        <f>VLOOKUP(data[[#This Row],[Course ID]],courses!A:E,5,FALSE)</f>
        <v>0.0</v>
      </c>
      <c r="G779" t="inlineStr">
        <is>
          <t>3011851</t>
        </is>
      </c>
      <c r="H779" t="inlineStr">
        <is>
          <t>EngageInstructorFeedback</t>
        </is>
      </c>
      <c r="I779" t="n">
        <v>0.0</v>
      </c>
      <c r="J779" t="n">
        <v>0.0</v>
      </c>
      <c r="K779" t="n">
        <v>1.0</v>
      </c>
      <c r="L779" t="n">
        <v>0.0</v>
      </c>
      <c r="M779" t="n">
        <v>1.610531575E9</v>
      </c>
      <c r="N779" t="inlineStr">
        <is>
          <t>6859</t>
        </is>
      </c>
      <c r="O779" t="inlineStr">
        <is>
          <t>html-fragment</t>
        </is>
      </c>
      <c r="P779" t="inlineStr">
        <is>
          <t/>
        </is>
      </c>
      <c r="Q779" t="inlineStr">
        <is>
          <t/>
        </is>
      </c>
      <c r="R779" t="inlineStr">
        <is>
          <t/>
        </is>
      </c>
      <c r="S779" t="inlineStr">
        <is>
          <t/>
        </is>
      </c>
      <c r="T779" t="n">
        <v>44207.0</v>
      </c>
      <c r="U779" t="n">
        <v>0.0</v>
      </c>
      <c r="V779" t="n">
        <v>1.0</v>
      </c>
    </row>
    <row r="780">
      <c r="A780" t="n">
        <v>1.06036086E9</v>
      </c>
      <c r="B780" t="inlineStr">
        <is>
          <t>62</t>
        </is>
      </c>
      <c r="C780" t="n">
        <f>VLOOKUP(data[[#This Row],[Course ID]],courses!A:E,2,FALSE)</f>
        <v>0.0</v>
      </c>
      <c r="D780" t="n">
        <f>VLOOKUP(data[[#This Row],[Course ID]],courses!A:E,3,FALSE)</f>
        <v>0.0</v>
      </c>
      <c r="E780" t="n">
        <f>VLOOKUP(data[[#This Row],[Course ID]],courses!A:E,4,FALSE)</f>
        <v>0.0</v>
      </c>
      <c r="F780" t="n">
        <f>VLOOKUP(data[[#This Row],[Course ID]],courses!A:E,5,FALSE)</f>
        <v>0.0</v>
      </c>
      <c r="G780" t="inlineStr">
        <is>
          <t>3012267</t>
        </is>
      </c>
      <c r="H780" t="inlineStr">
        <is>
          <t>EngageInstructorFeedback</t>
        </is>
      </c>
      <c r="I780" t="n">
        <v>0.0</v>
      </c>
      <c r="J780" t="n">
        <v>0.0</v>
      </c>
      <c r="K780" t="n">
        <v>1.0</v>
      </c>
      <c r="L780" t="n">
        <v>0.0</v>
      </c>
      <c r="M780" t="n">
        <v>1.610533913E9</v>
      </c>
      <c r="N780" t="inlineStr">
        <is>
          <t>6859</t>
        </is>
      </c>
      <c r="O780" t="inlineStr">
        <is>
          <t>html-fragment</t>
        </is>
      </c>
      <c r="P780" t="inlineStr">
        <is>
          <t/>
        </is>
      </c>
      <c r="Q780" t="inlineStr">
        <is>
          <t/>
        </is>
      </c>
      <c r="R780" t="inlineStr">
        <is>
          <t/>
        </is>
      </c>
      <c r="S780" t="inlineStr">
        <is>
          <t/>
        </is>
      </c>
      <c r="T780" t="n">
        <v>44207.0</v>
      </c>
      <c r="U780" t="n">
        <v>0.0</v>
      </c>
      <c r="V780" t="n">
        <v>1.0</v>
      </c>
    </row>
    <row r="781">
      <c r="A781" t="n">
        <v>-2.107888035E9</v>
      </c>
      <c r="B781" t="inlineStr">
        <is>
          <t>26267</t>
        </is>
      </c>
      <c r="C781" t="n">
        <f>VLOOKUP(data[[#This Row],[Course ID]],courses!A:E,2,FALSE)</f>
        <v>0.0</v>
      </c>
      <c r="D781" t="n">
        <f>VLOOKUP(data[[#This Row],[Course ID]],courses!A:E,3,FALSE)</f>
        <v>0.0</v>
      </c>
      <c r="E781" t="n">
        <f>VLOOKUP(data[[#This Row],[Course ID]],courses!A:E,4,FALSE)</f>
        <v>0.0</v>
      </c>
      <c r="F781" t="n">
        <f>VLOOKUP(data[[#This Row],[Course ID]],courses!A:E,5,FALSE)</f>
        <v>0.0</v>
      </c>
      <c r="G781" t="inlineStr">
        <is>
          <t>3043893</t>
        </is>
      </c>
      <c r="H781" t="inlineStr">
        <is>
          <t>EngageInstructorFeedback</t>
        </is>
      </c>
      <c r="I781" t="n">
        <v>0.0</v>
      </c>
      <c r="J781" t="n">
        <v>0.0</v>
      </c>
      <c r="K781" t="n">
        <v>1.0</v>
      </c>
      <c r="L781" t="n">
        <v>0.0</v>
      </c>
      <c r="M781" t="n">
        <v>1.610540184E9</v>
      </c>
      <c r="N781" t="inlineStr">
        <is>
          <t>6859</t>
        </is>
      </c>
      <c r="O781" t="inlineStr">
        <is>
          <t>html-fragment</t>
        </is>
      </c>
      <c r="P781" t="inlineStr">
        <is>
          <t/>
        </is>
      </c>
      <c r="Q781" t="inlineStr">
        <is>
          <t/>
        </is>
      </c>
      <c r="R781" t="inlineStr">
        <is>
          <t/>
        </is>
      </c>
      <c r="S781" t="inlineStr">
        <is>
          <t/>
        </is>
      </c>
      <c r="T781" t="n">
        <v>44207.0</v>
      </c>
      <c r="U781" t="n">
        <v>0.0</v>
      </c>
      <c r="V781" t="n">
        <v>1.0</v>
      </c>
    </row>
    <row r="782">
      <c r="A782" t="n">
        <v>1.89450008E9</v>
      </c>
      <c r="B782" t="inlineStr">
        <is>
          <t>26267</t>
        </is>
      </c>
      <c r="C782" t="n">
        <f>VLOOKUP(data[[#This Row],[Course ID]],courses!A:E,2,FALSE)</f>
        <v>0.0</v>
      </c>
      <c r="D782" t="n">
        <f>VLOOKUP(data[[#This Row],[Course ID]],courses!A:E,3,FALSE)</f>
        <v>0.0</v>
      </c>
      <c r="E782" t="n">
        <f>VLOOKUP(data[[#This Row],[Course ID]],courses!A:E,4,FALSE)</f>
        <v>0.0</v>
      </c>
      <c r="F782" t="n">
        <f>VLOOKUP(data[[#This Row],[Course ID]],courses!A:E,5,FALSE)</f>
        <v>0.0</v>
      </c>
      <c r="G782" t="inlineStr">
        <is>
          <t>3036263</t>
        </is>
      </c>
      <c r="H782" t="inlineStr">
        <is>
          <t>EngageInstructorFeedback</t>
        </is>
      </c>
      <c r="I782" t="n">
        <v>0.0</v>
      </c>
      <c r="J782" t="n">
        <v>0.0</v>
      </c>
      <c r="K782" t="n">
        <v>1.0</v>
      </c>
      <c r="L782" t="n">
        <v>0.0</v>
      </c>
      <c r="M782" t="n">
        <v>1.610540451E9</v>
      </c>
      <c r="N782" t="inlineStr">
        <is>
          <t>6859</t>
        </is>
      </c>
      <c r="O782" t="inlineStr">
        <is>
          <t>html-fragment</t>
        </is>
      </c>
      <c r="P782" t="inlineStr">
        <is>
          <t/>
        </is>
      </c>
      <c r="Q782" t="inlineStr">
        <is>
          <t/>
        </is>
      </c>
      <c r="R782" t="inlineStr">
        <is>
          <t/>
        </is>
      </c>
      <c r="S782" t="inlineStr">
        <is>
          <t/>
        </is>
      </c>
      <c r="T782" t="n">
        <v>44207.0</v>
      </c>
      <c r="U782" t="n">
        <v>0.0</v>
      </c>
      <c r="V782" t="n">
        <v>1.0</v>
      </c>
    </row>
    <row r="783">
      <c r="A783" t="n">
        <v>1.16054904E8</v>
      </c>
      <c r="B783" t="inlineStr">
        <is>
          <t>26267</t>
        </is>
      </c>
      <c r="C783" t="n">
        <f>VLOOKUP(data[[#This Row],[Course ID]],courses!A:E,2,FALSE)</f>
        <v>0.0</v>
      </c>
      <c r="D783" t="n">
        <f>VLOOKUP(data[[#This Row],[Course ID]],courses!A:E,3,FALSE)</f>
        <v>0.0</v>
      </c>
      <c r="E783" t="n">
        <f>VLOOKUP(data[[#This Row],[Course ID]],courses!A:E,4,FALSE)</f>
        <v>0.0</v>
      </c>
      <c r="F783" t="n">
        <f>VLOOKUP(data[[#This Row],[Course ID]],courses!A:E,5,FALSE)</f>
        <v>0.0</v>
      </c>
      <c r="G783" t="inlineStr">
        <is>
          <t>3041744</t>
        </is>
      </c>
      <c r="H783" t="inlineStr">
        <is>
          <t>EngageInstructorFeedback</t>
        </is>
      </c>
      <c r="I783" t="n">
        <v>0.0</v>
      </c>
      <c r="J783" t="n">
        <v>0.0</v>
      </c>
      <c r="K783" t="n">
        <v>1.0</v>
      </c>
      <c r="L783" t="n">
        <v>0.0</v>
      </c>
      <c r="M783" t="n">
        <v>1.610541197E9</v>
      </c>
      <c r="N783" t="inlineStr">
        <is>
          <t>6859</t>
        </is>
      </c>
      <c r="O783" t="inlineStr">
        <is>
          <t>html-fragment</t>
        </is>
      </c>
      <c r="P783" t="inlineStr">
        <is>
          <t/>
        </is>
      </c>
      <c r="Q783" t="inlineStr">
        <is>
          <t/>
        </is>
      </c>
      <c r="R783" t="inlineStr">
        <is>
          <t/>
        </is>
      </c>
      <c r="S783" t="inlineStr">
        <is>
          <t/>
        </is>
      </c>
      <c r="T783" t="n">
        <v>44207.0</v>
      </c>
      <c r="U783" t="n">
        <v>0.0</v>
      </c>
      <c r="V783" t="n">
        <v>1.0</v>
      </c>
    </row>
    <row r="784">
      <c r="A784" t="n">
        <v>-7.56589985E8</v>
      </c>
      <c r="B784" t="inlineStr">
        <is>
          <t>26267</t>
        </is>
      </c>
      <c r="C784" t="n">
        <f>VLOOKUP(data[[#This Row],[Course ID]],courses!A:E,2,FALSE)</f>
        <v>0.0</v>
      </c>
      <c r="D784" t="n">
        <f>VLOOKUP(data[[#This Row],[Course ID]],courses!A:E,3,FALSE)</f>
        <v>0.0</v>
      </c>
      <c r="E784" t="n">
        <f>VLOOKUP(data[[#This Row],[Course ID]],courses!A:E,4,FALSE)</f>
        <v>0.0</v>
      </c>
      <c r="F784" t="n">
        <f>VLOOKUP(data[[#This Row],[Course ID]],courses!A:E,5,FALSE)</f>
        <v>0.0</v>
      </c>
      <c r="G784" t="inlineStr">
        <is>
          <t>3041918</t>
        </is>
      </c>
      <c r="H784" t="inlineStr">
        <is>
          <t>EngageInstructorFeedback</t>
        </is>
      </c>
      <c r="I784" t="n">
        <v>0.0</v>
      </c>
      <c r="J784" t="n">
        <v>0.0</v>
      </c>
      <c r="K784" t="n">
        <v>1.0</v>
      </c>
      <c r="L784" t="n">
        <v>0.0</v>
      </c>
      <c r="M784" t="n">
        <v>1.610543785E9</v>
      </c>
      <c r="N784" t="inlineStr">
        <is>
          <t>6859</t>
        </is>
      </c>
      <c r="O784" t="inlineStr">
        <is>
          <t>html-fragment</t>
        </is>
      </c>
      <c r="P784" t="inlineStr">
        <is>
          <t/>
        </is>
      </c>
      <c r="Q784" t="inlineStr">
        <is>
          <t/>
        </is>
      </c>
      <c r="R784" t="inlineStr">
        <is>
          <t/>
        </is>
      </c>
      <c r="S784" t="inlineStr">
        <is>
          <t/>
        </is>
      </c>
      <c r="T784" t="n">
        <v>44207.0</v>
      </c>
      <c r="U784" t="n">
        <v>0.0</v>
      </c>
      <c r="V784" t="n">
        <v>1.0</v>
      </c>
    </row>
    <row r="785">
      <c r="A785" t="n">
        <v>4.25608538E8</v>
      </c>
      <c r="B785" t="inlineStr">
        <is>
          <t>26267</t>
        </is>
      </c>
      <c r="C785" t="n">
        <f>VLOOKUP(data[[#This Row],[Course ID]],courses!A:E,2,FALSE)</f>
        <v>0.0</v>
      </c>
      <c r="D785" t="n">
        <f>VLOOKUP(data[[#This Row],[Course ID]],courses!A:E,3,FALSE)</f>
        <v>0.0</v>
      </c>
      <c r="E785" t="n">
        <f>VLOOKUP(data[[#This Row],[Course ID]],courses!A:E,4,FALSE)</f>
        <v>0.0</v>
      </c>
      <c r="F785" t="n">
        <f>VLOOKUP(data[[#This Row],[Course ID]],courses!A:E,5,FALSE)</f>
        <v>0.0</v>
      </c>
      <c r="G785" t="inlineStr">
        <is>
          <t>3036262</t>
        </is>
      </c>
      <c r="H785" t="inlineStr">
        <is>
          <t>EngageInstructorFeedback</t>
        </is>
      </c>
      <c r="I785" t="n">
        <v>0.0</v>
      </c>
      <c r="J785" t="n">
        <v>0.0</v>
      </c>
      <c r="K785" t="n">
        <v>1.0</v>
      </c>
      <c r="L785" t="n">
        <v>0.0</v>
      </c>
      <c r="M785" t="n">
        <v>1.610619412E9</v>
      </c>
      <c r="N785" t="inlineStr">
        <is>
          <t>6859</t>
        </is>
      </c>
      <c r="O785" t="inlineStr">
        <is>
          <t>html-fragment</t>
        </is>
      </c>
      <c r="P785" t="inlineStr">
        <is>
          <t/>
        </is>
      </c>
      <c r="Q785" t="inlineStr">
        <is>
          <t/>
        </is>
      </c>
      <c r="R785" t="inlineStr">
        <is>
          <t/>
        </is>
      </c>
      <c r="S785" t="inlineStr">
        <is>
          <t/>
        </is>
      </c>
      <c r="T785" t="n">
        <v>44207.0</v>
      </c>
      <c r="U785" t="n">
        <v>0.0</v>
      </c>
      <c r="V785" t="n">
        <v>1.0</v>
      </c>
    </row>
    <row r="786">
      <c r="A786" t="n">
        <v>-1.676352463E9</v>
      </c>
      <c r="B786" t="inlineStr">
        <is>
          <t>26267</t>
        </is>
      </c>
      <c r="C786" t="n">
        <f>VLOOKUP(data[[#This Row],[Course ID]],courses!A:E,2,FALSE)</f>
        <v>0.0</v>
      </c>
      <c r="D786" t="n">
        <f>VLOOKUP(data[[#This Row],[Course ID]],courses!A:E,3,FALSE)</f>
        <v>0.0</v>
      </c>
      <c r="E786" t="n">
        <f>VLOOKUP(data[[#This Row],[Course ID]],courses!A:E,4,FALSE)</f>
        <v>0.0</v>
      </c>
      <c r="F786" t="n">
        <f>VLOOKUP(data[[#This Row],[Course ID]],courses!A:E,5,FALSE)</f>
        <v>0.0</v>
      </c>
      <c r="G786" t="inlineStr">
        <is>
          <t>4272068</t>
        </is>
      </c>
      <c r="H786" t="inlineStr">
        <is>
          <t>EngageInstructorFeedback</t>
        </is>
      </c>
      <c r="I786" t="n">
        <v>0.0</v>
      </c>
      <c r="J786" t="n">
        <v>0.0</v>
      </c>
      <c r="K786" t="n">
        <v>1.0</v>
      </c>
      <c r="L786" t="n">
        <v>0.0</v>
      </c>
      <c r="M786" t="n">
        <v>1.610619806E9</v>
      </c>
      <c r="N786" t="inlineStr">
        <is>
          <t>6859</t>
        </is>
      </c>
      <c r="O786" t="inlineStr">
        <is>
          <t>pdf</t>
        </is>
      </c>
      <c r="P786" t="inlineStr">
        <is>
          <t/>
        </is>
      </c>
      <c r="Q786" t="inlineStr">
        <is>
          <t/>
        </is>
      </c>
      <c r="R786" t="inlineStr">
        <is>
          <t/>
        </is>
      </c>
      <c r="S786" t="inlineStr">
        <is>
          <t/>
        </is>
      </c>
      <c r="T786" t="n">
        <v>44207.0</v>
      </c>
      <c r="U786" t="n">
        <v>0.0</v>
      </c>
      <c r="V786" t="n">
        <v>1.0</v>
      </c>
    </row>
    <row r="787">
      <c r="A787" t="n">
        <v>-6.1470636E7</v>
      </c>
      <c r="B787" t="inlineStr">
        <is>
          <t>26267</t>
        </is>
      </c>
      <c r="C787" t="n">
        <f>VLOOKUP(data[[#This Row],[Course ID]],courses!A:E,2,FALSE)</f>
        <v>0.0</v>
      </c>
      <c r="D787" t="n">
        <f>VLOOKUP(data[[#This Row],[Course ID]],courses!A:E,3,FALSE)</f>
        <v>0.0</v>
      </c>
      <c r="E787" t="n">
        <f>VLOOKUP(data[[#This Row],[Course ID]],courses!A:E,4,FALSE)</f>
        <v>0.0</v>
      </c>
      <c r="F787" t="n">
        <f>VLOOKUP(data[[#This Row],[Course ID]],courses!A:E,5,FALSE)</f>
        <v>0.0</v>
      </c>
      <c r="G787" t="inlineStr">
        <is>
          <t>1817683</t>
        </is>
      </c>
      <c r="H787" t="inlineStr">
        <is>
          <t>EngageInstructorFeedback</t>
        </is>
      </c>
      <c r="I787" t="n">
        <v>0.0</v>
      </c>
      <c r="J787" t="n">
        <v>0.0</v>
      </c>
      <c r="K787" t="n">
        <v>1.0</v>
      </c>
      <c r="L787" t="n">
        <v>0.0</v>
      </c>
      <c r="M787" t="n">
        <v>1.610620356E9</v>
      </c>
      <c r="N787" t="inlineStr">
        <is>
          <t>6859</t>
        </is>
      </c>
      <c r="O787" t="inlineStr">
        <is>
          <t>pdf</t>
        </is>
      </c>
      <c r="P787" t="inlineStr">
        <is>
          <t/>
        </is>
      </c>
      <c r="Q787" t="inlineStr">
        <is>
          <t/>
        </is>
      </c>
      <c r="R787" t="inlineStr">
        <is>
          <t/>
        </is>
      </c>
      <c r="S787" t="inlineStr">
        <is>
          <t/>
        </is>
      </c>
      <c r="T787" t="n">
        <v>44207.0</v>
      </c>
      <c r="U787" t="n">
        <v>0.0</v>
      </c>
      <c r="V787" t="n">
        <v>1.0</v>
      </c>
    </row>
    <row r="788">
      <c r="A788" t="n">
        <v>-1.02879082E9</v>
      </c>
      <c r="B788" t="inlineStr">
        <is>
          <t>26267</t>
        </is>
      </c>
      <c r="C788" t="n">
        <f>VLOOKUP(data[[#This Row],[Course ID]],courses!A:E,2,FALSE)</f>
        <v>0.0</v>
      </c>
      <c r="D788" t="n">
        <f>VLOOKUP(data[[#This Row],[Course ID]],courses!A:E,3,FALSE)</f>
        <v>0.0</v>
      </c>
      <c r="E788" t="n">
        <f>VLOOKUP(data[[#This Row],[Course ID]],courses!A:E,4,FALSE)</f>
        <v>0.0</v>
      </c>
      <c r="F788" t="n">
        <f>VLOOKUP(data[[#This Row],[Course ID]],courses!A:E,5,FALSE)</f>
        <v>0.0</v>
      </c>
      <c r="G788" t="inlineStr">
        <is>
          <t>1817683</t>
        </is>
      </c>
      <c r="H788" t="inlineStr">
        <is>
          <t>AlteredThroughInstructorFeedback</t>
        </is>
      </c>
      <c r="I788" t="n">
        <v>0.0</v>
      </c>
      <c r="J788" t="n">
        <v>0.0</v>
      </c>
      <c r="K788" t="n">
        <v>0.0</v>
      </c>
      <c r="L788" t="n">
        <v>1.0</v>
      </c>
      <c r="M788" t="n">
        <v>1.610620399E9</v>
      </c>
      <c r="N788" t="inlineStr">
        <is>
          <t>6859</t>
        </is>
      </c>
      <c r="O788" t="inlineStr">
        <is>
          <t>pdf</t>
        </is>
      </c>
      <c r="P788" t="inlineStr">
        <is>
          <t/>
        </is>
      </c>
      <c r="Q788" t="n">
        <v>0.051209865470852024</v>
      </c>
      <c r="R788" t="n">
        <v>0.05451285500747383</v>
      </c>
      <c r="S788" t="inlineStr">
        <is>
          <t>pdf1</t>
        </is>
      </c>
      <c r="T788" t="n">
        <v>44207.0</v>
      </c>
      <c r="U788" t="n">
        <v>0.0</v>
      </c>
      <c r="V788" t="n">
        <v>1.0</v>
      </c>
    </row>
    <row r="789">
      <c r="A789" t="n">
        <v>1.261074248E9</v>
      </c>
      <c r="B789" t="inlineStr">
        <is>
          <t>26267</t>
        </is>
      </c>
      <c r="C789" t="n">
        <f>VLOOKUP(data[[#This Row],[Course ID]],courses!A:E,2,FALSE)</f>
        <v>0.0</v>
      </c>
      <c r="D789" t="n">
        <f>VLOOKUP(data[[#This Row],[Course ID]],courses!A:E,3,FALSE)</f>
        <v>0.0</v>
      </c>
      <c r="E789" t="n">
        <f>VLOOKUP(data[[#This Row],[Course ID]],courses!A:E,4,FALSE)</f>
        <v>0.0</v>
      </c>
      <c r="F789" t="n">
        <f>VLOOKUP(data[[#This Row],[Course ID]],courses!A:E,5,FALSE)</f>
        <v>0.0</v>
      </c>
      <c r="G789" t="inlineStr">
        <is>
          <t>4272068</t>
        </is>
      </c>
      <c r="H789" t="inlineStr">
        <is>
          <t>EngageInstructorFeedback</t>
        </is>
      </c>
      <c r="I789" t="n">
        <v>0.0</v>
      </c>
      <c r="J789" t="n">
        <v>0.0</v>
      </c>
      <c r="K789" t="n">
        <v>1.0</v>
      </c>
      <c r="L789" t="n">
        <v>0.0</v>
      </c>
      <c r="M789" t="n">
        <v>1.610620567E9</v>
      </c>
      <c r="N789" t="inlineStr">
        <is>
          <t>6859</t>
        </is>
      </c>
      <c r="O789" t="inlineStr">
        <is>
          <t>pdf</t>
        </is>
      </c>
      <c r="P789" t="inlineStr">
        <is>
          <t/>
        </is>
      </c>
      <c r="Q789" t="inlineStr">
        <is>
          <t/>
        </is>
      </c>
      <c r="R789" t="inlineStr">
        <is>
          <t/>
        </is>
      </c>
      <c r="S789" t="inlineStr">
        <is>
          <t/>
        </is>
      </c>
      <c r="T789" t="n">
        <v>44207.0</v>
      </c>
      <c r="U789" t="n">
        <v>0.0</v>
      </c>
      <c r="V789" t="n">
        <v>1.0</v>
      </c>
    </row>
    <row r="790">
      <c r="A790" t="n">
        <v>4.3963074E8</v>
      </c>
      <c r="B790" t="inlineStr">
        <is>
          <t>26267</t>
        </is>
      </c>
      <c r="C790" t="n">
        <f>VLOOKUP(data[[#This Row],[Course ID]],courses!A:E,2,FALSE)</f>
        <v>0.0</v>
      </c>
      <c r="D790" t="n">
        <f>VLOOKUP(data[[#This Row],[Course ID]],courses!A:E,3,FALSE)</f>
        <v>0.0</v>
      </c>
      <c r="E790" t="n">
        <f>VLOOKUP(data[[#This Row],[Course ID]],courses!A:E,4,FALSE)</f>
        <v>0.0</v>
      </c>
      <c r="F790" t="n">
        <f>VLOOKUP(data[[#This Row],[Course ID]],courses!A:E,5,FALSE)</f>
        <v>0.0</v>
      </c>
      <c r="G790" t="inlineStr">
        <is>
          <t>4272068</t>
        </is>
      </c>
      <c r="H790" t="inlineStr">
        <is>
          <t>AlteredThroughInstructorFeedback</t>
        </is>
      </c>
      <c r="I790" t="n">
        <v>0.0</v>
      </c>
      <c r="J790" t="n">
        <v>0.0</v>
      </c>
      <c r="K790" t="n">
        <v>0.0</v>
      </c>
      <c r="L790" t="n">
        <v>1.0</v>
      </c>
      <c r="M790" t="n">
        <v>1.61062058E9</v>
      </c>
      <c r="N790" t="inlineStr">
        <is>
          <t>6859</t>
        </is>
      </c>
      <c r="O790" t="inlineStr">
        <is>
          <t>pdf</t>
        </is>
      </c>
      <c r="P790" t="inlineStr">
        <is>
          <t/>
        </is>
      </c>
      <c r="Q790" t="n">
        <v>0.05</v>
      </c>
      <c r="R790" t="n">
        <v>0.09703056269637247</v>
      </c>
      <c r="S790" t="inlineStr">
        <is>
          <t>pdf1</t>
        </is>
      </c>
      <c r="T790" t="n">
        <v>44207.0</v>
      </c>
      <c r="U790" t="n">
        <v>0.0</v>
      </c>
      <c r="V790" t="n">
        <v>1.0</v>
      </c>
    </row>
    <row r="791">
      <c r="A791" t="n">
        <v>1.361311789E9</v>
      </c>
      <c r="B791" t="inlineStr">
        <is>
          <t>26267</t>
        </is>
      </c>
      <c r="C791" t="n">
        <f>VLOOKUP(data[[#This Row],[Course ID]],courses!A:E,2,FALSE)</f>
        <v>0.0</v>
      </c>
      <c r="D791" t="n">
        <f>VLOOKUP(data[[#This Row],[Course ID]],courses!A:E,3,FALSE)</f>
        <v>0.0</v>
      </c>
      <c r="E791" t="n">
        <f>VLOOKUP(data[[#This Row],[Course ID]],courses!A:E,4,FALSE)</f>
        <v>0.0</v>
      </c>
      <c r="F791" t="n">
        <f>VLOOKUP(data[[#This Row],[Course ID]],courses!A:E,5,FALSE)</f>
        <v>0.0</v>
      </c>
      <c r="G791" t="inlineStr">
        <is>
          <t>1817682</t>
        </is>
      </c>
      <c r="H791" t="inlineStr">
        <is>
          <t>EngageInstructorFeedback</t>
        </is>
      </c>
      <c r="I791" t="n">
        <v>0.0</v>
      </c>
      <c r="J791" t="n">
        <v>0.0</v>
      </c>
      <c r="K791" t="n">
        <v>1.0</v>
      </c>
      <c r="L791" t="n">
        <v>0.0</v>
      </c>
      <c r="M791" t="n">
        <v>1.610620859E9</v>
      </c>
      <c r="N791" t="inlineStr">
        <is>
          <t>6859</t>
        </is>
      </c>
      <c r="O791" t="inlineStr">
        <is>
          <t>pdf</t>
        </is>
      </c>
      <c r="P791" t="inlineStr">
        <is>
          <t/>
        </is>
      </c>
      <c r="Q791" t="inlineStr">
        <is>
          <t/>
        </is>
      </c>
      <c r="R791" t="inlineStr">
        <is>
          <t/>
        </is>
      </c>
      <c r="S791" t="inlineStr">
        <is>
          <t/>
        </is>
      </c>
      <c r="T791" t="n">
        <v>44207.0</v>
      </c>
      <c r="U791" t="n">
        <v>0.0</v>
      </c>
      <c r="V791" t="n">
        <v>1.0</v>
      </c>
    </row>
    <row r="792">
      <c r="A792" t="n">
        <v>-2.092038043E9</v>
      </c>
      <c r="B792" t="inlineStr">
        <is>
          <t>26267</t>
        </is>
      </c>
      <c r="C792" t="n">
        <f>VLOOKUP(data[[#This Row],[Course ID]],courses!A:E,2,FALSE)</f>
        <v>0.0</v>
      </c>
      <c r="D792" t="n">
        <f>VLOOKUP(data[[#This Row],[Course ID]],courses!A:E,3,FALSE)</f>
        <v>0.0</v>
      </c>
      <c r="E792" t="n">
        <f>VLOOKUP(data[[#This Row],[Course ID]],courses!A:E,4,FALSE)</f>
        <v>0.0</v>
      </c>
      <c r="F792" t="n">
        <f>VLOOKUP(data[[#This Row],[Course ID]],courses!A:E,5,FALSE)</f>
        <v>0.0</v>
      </c>
      <c r="G792" t="inlineStr">
        <is>
          <t>1817682</t>
        </is>
      </c>
      <c r="H792" t="inlineStr">
        <is>
          <t>AlteredThroughInstructorFeedback</t>
        </is>
      </c>
      <c r="I792" t="n">
        <v>0.0</v>
      </c>
      <c r="J792" t="n">
        <v>0.0</v>
      </c>
      <c r="K792" t="n">
        <v>0.0</v>
      </c>
      <c r="L792" t="n">
        <v>1.0</v>
      </c>
      <c r="M792" t="n">
        <v>1.610620884E9</v>
      </c>
      <c r="N792" t="inlineStr">
        <is>
          <t>6859</t>
        </is>
      </c>
      <c r="O792" t="inlineStr">
        <is>
          <t>pdf</t>
        </is>
      </c>
      <c r="P792" t="inlineStr">
        <is>
          <t/>
        </is>
      </c>
      <c r="Q792" t="n">
        <v>0.2740757120088698</v>
      </c>
      <c r="R792" t="n">
        <v>0.2930651791282655</v>
      </c>
      <c r="S792" t="inlineStr">
        <is>
          <t>pdf1</t>
        </is>
      </c>
      <c r="T792" t="n">
        <v>44207.0</v>
      </c>
      <c r="U792" t="n">
        <v>0.0</v>
      </c>
      <c r="V792" t="n">
        <v>1.0</v>
      </c>
    </row>
    <row r="793">
      <c r="A793" t="n">
        <v>-9.50802511E8</v>
      </c>
      <c r="B793" t="inlineStr">
        <is>
          <t>26267</t>
        </is>
      </c>
      <c r="C793" t="n">
        <f>VLOOKUP(data[[#This Row],[Course ID]],courses!A:E,2,FALSE)</f>
        <v>0.0</v>
      </c>
      <c r="D793" t="n">
        <f>VLOOKUP(data[[#This Row],[Course ID]],courses!A:E,3,FALSE)</f>
        <v>0.0</v>
      </c>
      <c r="E793" t="n">
        <f>VLOOKUP(data[[#This Row],[Course ID]],courses!A:E,4,FALSE)</f>
        <v>0.0</v>
      </c>
      <c r="F793" t="n">
        <f>VLOOKUP(data[[#This Row],[Course ID]],courses!A:E,5,FALSE)</f>
        <v>0.0</v>
      </c>
      <c r="G793" t="inlineStr">
        <is>
          <t>4269060</t>
        </is>
      </c>
      <c r="H793" t="inlineStr">
        <is>
          <t>EngageInstructorFeedback</t>
        </is>
      </c>
      <c r="I793" t="n">
        <v>0.0</v>
      </c>
      <c r="J793" t="n">
        <v>0.0</v>
      </c>
      <c r="K793" t="n">
        <v>1.0</v>
      </c>
      <c r="L793" t="n">
        <v>0.0</v>
      </c>
      <c r="M793" t="n">
        <v>1.610620898E9</v>
      </c>
      <c r="N793" t="inlineStr">
        <is>
          <t>6859</t>
        </is>
      </c>
      <c r="O793" t="inlineStr">
        <is>
          <t>pdf</t>
        </is>
      </c>
      <c r="P793" t="inlineStr">
        <is>
          <t/>
        </is>
      </c>
      <c r="Q793" t="inlineStr">
        <is>
          <t/>
        </is>
      </c>
      <c r="R793" t="inlineStr">
        <is>
          <t/>
        </is>
      </c>
      <c r="S793" t="inlineStr">
        <is>
          <t/>
        </is>
      </c>
      <c r="T793" t="n">
        <v>44207.0</v>
      </c>
      <c r="U793" t="n">
        <v>0.0</v>
      </c>
      <c r="V793" t="n">
        <v>1.0</v>
      </c>
    </row>
    <row r="794">
      <c r="A794" t="n">
        <v>2.101183512E9</v>
      </c>
      <c r="B794" t="inlineStr">
        <is>
          <t>26267</t>
        </is>
      </c>
      <c r="C794" t="n">
        <f>VLOOKUP(data[[#This Row],[Course ID]],courses!A:E,2,FALSE)</f>
        <v>0.0</v>
      </c>
      <c r="D794" t="n">
        <f>VLOOKUP(data[[#This Row],[Course ID]],courses!A:E,3,FALSE)</f>
        <v>0.0</v>
      </c>
      <c r="E794" t="n">
        <f>VLOOKUP(data[[#This Row],[Course ID]],courses!A:E,4,FALSE)</f>
        <v>0.0</v>
      </c>
      <c r="F794" t="n">
        <f>VLOOKUP(data[[#This Row],[Course ID]],courses!A:E,5,FALSE)</f>
        <v>0.0</v>
      </c>
      <c r="G794" t="inlineStr">
        <is>
          <t>4269060</t>
        </is>
      </c>
      <c r="H794" t="inlineStr">
        <is>
          <t>AlteredThroughInstructorFeedback</t>
        </is>
      </c>
      <c r="I794" t="n">
        <v>0.0</v>
      </c>
      <c r="J794" t="n">
        <v>0.0</v>
      </c>
      <c r="K794" t="n">
        <v>0.0</v>
      </c>
      <c r="L794" t="n">
        <v>1.0</v>
      </c>
      <c r="M794" t="n">
        <v>1.610621007E9</v>
      </c>
      <c r="N794" t="inlineStr">
        <is>
          <t>6859</t>
        </is>
      </c>
      <c r="O794" t="inlineStr">
        <is>
          <t>pdf</t>
        </is>
      </c>
      <c r="P794" t="inlineStr">
        <is>
          <t/>
        </is>
      </c>
      <c r="Q794" t="n">
        <v>0.31512856332090156</v>
      </c>
      <c r="R794" t="n">
        <v>0.3338987270958327</v>
      </c>
      <c r="S794" t="inlineStr">
        <is>
          <t>pdf1</t>
        </is>
      </c>
      <c r="T794" t="n">
        <v>44207.0</v>
      </c>
      <c r="U794" t="n">
        <v>0.0</v>
      </c>
      <c r="V794" t="n">
        <v>1.0</v>
      </c>
    </row>
    <row r="795">
      <c r="A795" t="n">
        <v>-1.8649709E8</v>
      </c>
      <c r="B795" t="inlineStr">
        <is>
          <t>26267</t>
        </is>
      </c>
      <c r="C795" t="n">
        <f>VLOOKUP(data[[#This Row],[Course ID]],courses!A:E,2,FALSE)</f>
        <v>0.0</v>
      </c>
      <c r="D795" t="n">
        <f>VLOOKUP(data[[#This Row],[Course ID]],courses!A:E,3,FALSE)</f>
        <v>0.0</v>
      </c>
      <c r="E795" t="n">
        <f>VLOOKUP(data[[#This Row],[Course ID]],courses!A:E,4,FALSE)</f>
        <v>0.0</v>
      </c>
      <c r="F795" t="n">
        <f>VLOOKUP(data[[#This Row],[Course ID]],courses!A:E,5,FALSE)</f>
        <v>0.0</v>
      </c>
      <c r="G795" t="inlineStr">
        <is>
          <t>2041439</t>
        </is>
      </c>
      <c r="H795" t="inlineStr">
        <is>
          <t>EngageInstructorFeedback</t>
        </is>
      </c>
      <c r="I795" t="n">
        <v>0.0</v>
      </c>
      <c r="J795" t="n">
        <v>0.0</v>
      </c>
      <c r="K795" t="n">
        <v>1.0</v>
      </c>
      <c r="L795" t="n">
        <v>0.0</v>
      </c>
      <c r="M795" t="n">
        <v>1.61062102E9</v>
      </c>
      <c r="N795" t="inlineStr">
        <is>
          <t>6859</t>
        </is>
      </c>
      <c r="O795" t="inlineStr">
        <is>
          <t>pdf</t>
        </is>
      </c>
      <c r="P795" t="inlineStr">
        <is>
          <t/>
        </is>
      </c>
      <c r="Q795" t="inlineStr">
        <is>
          <t/>
        </is>
      </c>
      <c r="R795" t="inlineStr">
        <is>
          <t/>
        </is>
      </c>
      <c r="S795" t="inlineStr">
        <is>
          <t/>
        </is>
      </c>
      <c r="T795" t="n">
        <v>44207.0</v>
      </c>
      <c r="U795" t="n">
        <v>0.0</v>
      </c>
      <c r="V795" t="n">
        <v>1.0</v>
      </c>
    </row>
    <row r="796">
      <c r="A796" t="n">
        <v>-1.894164337E9</v>
      </c>
      <c r="B796" t="inlineStr">
        <is>
          <t>26267</t>
        </is>
      </c>
      <c r="C796" t="n">
        <f>VLOOKUP(data[[#This Row],[Course ID]],courses!A:E,2,FALSE)</f>
        <v>0.0</v>
      </c>
      <c r="D796" t="n">
        <f>VLOOKUP(data[[#This Row],[Course ID]],courses!A:E,3,FALSE)</f>
        <v>0.0</v>
      </c>
      <c r="E796" t="n">
        <f>VLOOKUP(data[[#This Row],[Course ID]],courses!A:E,4,FALSE)</f>
        <v>0.0</v>
      </c>
      <c r="F796" t="n">
        <f>VLOOKUP(data[[#This Row],[Course ID]],courses!A:E,5,FALSE)</f>
        <v>0.0</v>
      </c>
      <c r="G796" t="inlineStr">
        <is>
          <t>2041439</t>
        </is>
      </c>
      <c r="H796" t="inlineStr">
        <is>
          <t>EngageInstructorFeedback</t>
        </is>
      </c>
      <c r="I796" t="n">
        <v>0.0</v>
      </c>
      <c r="J796" t="n">
        <v>0.0</v>
      </c>
      <c r="K796" t="n">
        <v>1.0</v>
      </c>
      <c r="L796" t="n">
        <v>0.0</v>
      </c>
      <c r="M796" t="n">
        <v>1.610621094E9</v>
      </c>
      <c r="N796" t="inlineStr">
        <is>
          <t>6859</t>
        </is>
      </c>
      <c r="O796" t="inlineStr">
        <is>
          <t>pdf</t>
        </is>
      </c>
      <c r="P796" t="inlineStr">
        <is>
          <t/>
        </is>
      </c>
      <c r="Q796" t="inlineStr">
        <is>
          <t/>
        </is>
      </c>
      <c r="R796" t="inlineStr">
        <is>
          <t/>
        </is>
      </c>
      <c r="S796" t="inlineStr">
        <is>
          <t/>
        </is>
      </c>
      <c r="T796" t="n">
        <v>44207.0</v>
      </c>
      <c r="U796" t="n">
        <v>0.0</v>
      </c>
      <c r="V796" t="n">
        <v>1.0</v>
      </c>
    </row>
    <row r="797">
      <c r="A797" t="n">
        <v>-6.47243428E8</v>
      </c>
      <c r="B797" t="inlineStr">
        <is>
          <t>26267</t>
        </is>
      </c>
      <c r="C797" t="n">
        <f>VLOOKUP(data[[#This Row],[Course ID]],courses!A:E,2,FALSE)</f>
        <v>0.0</v>
      </c>
      <c r="D797" t="n">
        <f>VLOOKUP(data[[#This Row],[Course ID]],courses!A:E,3,FALSE)</f>
        <v>0.0</v>
      </c>
      <c r="E797" t="n">
        <f>VLOOKUP(data[[#This Row],[Course ID]],courses!A:E,4,FALSE)</f>
        <v>0.0</v>
      </c>
      <c r="F797" t="n">
        <f>VLOOKUP(data[[#This Row],[Course ID]],courses!A:E,5,FALSE)</f>
        <v>0.0</v>
      </c>
      <c r="G797" t="inlineStr">
        <is>
          <t>2041356</t>
        </is>
      </c>
      <c r="H797" t="inlineStr">
        <is>
          <t>EngageInstructorFeedback</t>
        </is>
      </c>
      <c r="I797" t="n">
        <v>0.0</v>
      </c>
      <c r="J797" t="n">
        <v>0.0</v>
      </c>
      <c r="K797" t="n">
        <v>1.0</v>
      </c>
      <c r="L797" t="n">
        <v>0.0</v>
      </c>
      <c r="M797" t="n">
        <v>1.61062118E9</v>
      </c>
      <c r="N797" t="inlineStr">
        <is>
          <t>6859</t>
        </is>
      </c>
      <c r="O797" t="inlineStr">
        <is>
          <t>pdf</t>
        </is>
      </c>
      <c r="P797" t="inlineStr">
        <is>
          <t/>
        </is>
      </c>
      <c r="Q797" t="inlineStr">
        <is>
          <t/>
        </is>
      </c>
      <c r="R797" t="inlineStr">
        <is>
          <t/>
        </is>
      </c>
      <c r="S797" t="inlineStr">
        <is>
          <t/>
        </is>
      </c>
      <c r="T797" t="n">
        <v>44207.0</v>
      </c>
      <c r="U797" t="n">
        <v>0.0</v>
      </c>
      <c r="V797" t="n">
        <v>1.0</v>
      </c>
    </row>
    <row r="798">
      <c r="A798" t="n">
        <v>-4.23347376E8</v>
      </c>
      <c r="B798" t="inlineStr">
        <is>
          <t>26267</t>
        </is>
      </c>
      <c r="C798" t="n">
        <f>VLOOKUP(data[[#This Row],[Course ID]],courses!A:E,2,FALSE)</f>
        <v>0.0</v>
      </c>
      <c r="D798" t="n">
        <f>VLOOKUP(data[[#This Row],[Course ID]],courses!A:E,3,FALSE)</f>
        <v>0.0</v>
      </c>
      <c r="E798" t="n">
        <f>VLOOKUP(data[[#This Row],[Course ID]],courses!A:E,4,FALSE)</f>
        <v>0.0</v>
      </c>
      <c r="F798" t="n">
        <f>VLOOKUP(data[[#This Row],[Course ID]],courses!A:E,5,FALSE)</f>
        <v>0.0</v>
      </c>
      <c r="G798" t="inlineStr">
        <is>
          <t>4140932</t>
        </is>
      </c>
      <c r="H798" t="inlineStr">
        <is>
          <t>EngageInstructorFeedback</t>
        </is>
      </c>
      <c r="I798" t="n">
        <v>0.0</v>
      </c>
      <c r="J798" t="n">
        <v>0.0</v>
      </c>
      <c r="K798" t="n">
        <v>1.0</v>
      </c>
      <c r="L798" t="n">
        <v>0.0</v>
      </c>
      <c r="M798" t="n">
        <v>1.610621261E9</v>
      </c>
      <c r="N798" t="inlineStr">
        <is>
          <t>6859</t>
        </is>
      </c>
      <c r="O798" t="inlineStr">
        <is>
          <t>pdf</t>
        </is>
      </c>
      <c r="P798" t="inlineStr">
        <is>
          <t/>
        </is>
      </c>
      <c r="Q798" t="inlineStr">
        <is>
          <t/>
        </is>
      </c>
      <c r="R798" t="inlineStr">
        <is>
          <t/>
        </is>
      </c>
      <c r="S798" t="inlineStr">
        <is>
          <t/>
        </is>
      </c>
      <c r="T798" t="n">
        <v>44207.0</v>
      </c>
      <c r="U798" t="n">
        <v>0.0</v>
      </c>
      <c r="V798" t="n">
        <v>1.0</v>
      </c>
    </row>
    <row r="799">
      <c r="A799" t="n">
        <v>-9.64372708E8</v>
      </c>
      <c r="B799" t="inlineStr">
        <is>
          <t>26267</t>
        </is>
      </c>
      <c r="C799" t="n">
        <f>VLOOKUP(data[[#This Row],[Course ID]],courses!A:E,2,FALSE)</f>
        <v>0.0</v>
      </c>
      <c r="D799" t="n">
        <f>VLOOKUP(data[[#This Row],[Course ID]],courses!A:E,3,FALSE)</f>
        <v>0.0</v>
      </c>
      <c r="E799" t="n">
        <f>VLOOKUP(data[[#This Row],[Course ID]],courses!A:E,4,FALSE)</f>
        <v>0.0</v>
      </c>
      <c r="F799" t="n">
        <f>VLOOKUP(data[[#This Row],[Course ID]],courses!A:E,5,FALSE)</f>
        <v>0.0</v>
      </c>
      <c r="G799" t="inlineStr">
        <is>
          <t>4140932</t>
        </is>
      </c>
      <c r="H799" t="inlineStr">
        <is>
          <t>AlteredThroughInstructorFeedback</t>
        </is>
      </c>
      <c r="I799" t="n">
        <v>0.0</v>
      </c>
      <c r="J799" t="n">
        <v>0.0</v>
      </c>
      <c r="K799" t="n">
        <v>0.0</v>
      </c>
      <c r="L799" t="n">
        <v>1.0</v>
      </c>
      <c r="M799" t="n">
        <v>1.610621274E9</v>
      </c>
      <c r="N799" t="inlineStr">
        <is>
          <t>6859</t>
        </is>
      </c>
      <c r="O799" t="inlineStr">
        <is>
          <t>pdf</t>
        </is>
      </c>
      <c r="P799" t="inlineStr">
        <is>
          <t/>
        </is>
      </c>
      <c r="Q799" t="n">
        <v>0.5171625</v>
      </c>
      <c r="R799" t="n">
        <v>0.5361625</v>
      </c>
      <c r="S799" t="inlineStr">
        <is>
          <t>pdf1</t>
        </is>
      </c>
      <c r="T799" t="n">
        <v>44207.0</v>
      </c>
      <c r="U799" t="n">
        <v>0.0</v>
      </c>
      <c r="V799" t="n">
        <v>1.0</v>
      </c>
    </row>
    <row r="800">
      <c r="A800" t="n">
        <v>-3.93738725E8</v>
      </c>
      <c r="B800" t="inlineStr">
        <is>
          <t>26267</t>
        </is>
      </c>
      <c r="C800" t="n">
        <f>VLOOKUP(data[[#This Row],[Course ID]],courses!A:E,2,FALSE)</f>
        <v>0.0</v>
      </c>
      <c r="D800" t="n">
        <f>VLOOKUP(data[[#This Row],[Course ID]],courses!A:E,3,FALSE)</f>
        <v>0.0</v>
      </c>
      <c r="E800" t="n">
        <f>VLOOKUP(data[[#This Row],[Course ID]],courses!A:E,4,FALSE)</f>
        <v>0.0</v>
      </c>
      <c r="F800" t="n">
        <f>VLOOKUP(data[[#This Row],[Course ID]],courses!A:E,5,FALSE)</f>
        <v>0.0</v>
      </c>
      <c r="G800" t="inlineStr">
        <is>
          <t>4173673</t>
        </is>
      </c>
      <c r="H800" t="inlineStr">
        <is>
          <t>EngageInstructorFeedback</t>
        </is>
      </c>
      <c r="I800" t="n">
        <v>0.0</v>
      </c>
      <c r="J800" t="n">
        <v>0.0</v>
      </c>
      <c r="K800" t="n">
        <v>1.0</v>
      </c>
      <c r="L800" t="n">
        <v>0.0</v>
      </c>
      <c r="M800" t="n">
        <v>1.610621342E9</v>
      </c>
      <c r="N800" t="inlineStr">
        <is>
          <t>6859</t>
        </is>
      </c>
      <c r="O800" t="inlineStr">
        <is>
          <t>pdf</t>
        </is>
      </c>
      <c r="P800" t="inlineStr">
        <is>
          <t/>
        </is>
      </c>
      <c r="Q800" t="inlineStr">
        <is>
          <t/>
        </is>
      </c>
      <c r="R800" t="inlineStr">
        <is>
          <t/>
        </is>
      </c>
      <c r="S800" t="inlineStr">
        <is>
          <t/>
        </is>
      </c>
      <c r="T800" t="n">
        <v>44207.0</v>
      </c>
      <c r="U800" t="n">
        <v>0.0</v>
      </c>
      <c r="V800" t="n">
        <v>1.0</v>
      </c>
    </row>
    <row r="801">
      <c r="A801" t="n">
        <v>1.77019586E9</v>
      </c>
      <c r="B801" t="inlineStr">
        <is>
          <t>26267</t>
        </is>
      </c>
      <c r="C801" t="n">
        <f>VLOOKUP(data[[#This Row],[Course ID]],courses!A:E,2,FALSE)</f>
        <v>0.0</v>
      </c>
      <c r="D801" t="n">
        <f>VLOOKUP(data[[#This Row],[Course ID]],courses!A:E,3,FALSE)</f>
        <v>0.0</v>
      </c>
      <c r="E801" t="n">
        <f>VLOOKUP(data[[#This Row],[Course ID]],courses!A:E,4,FALSE)</f>
        <v>0.0</v>
      </c>
      <c r="F801" t="n">
        <f>VLOOKUP(data[[#This Row],[Course ID]],courses!A:E,5,FALSE)</f>
        <v>0.0</v>
      </c>
      <c r="G801" t="inlineStr">
        <is>
          <t>4173673</t>
        </is>
      </c>
      <c r="H801" t="inlineStr">
        <is>
          <t>AlteredThroughInstructorFeedback</t>
        </is>
      </c>
      <c r="I801" t="n">
        <v>0.0</v>
      </c>
      <c r="J801" t="n">
        <v>0.0</v>
      </c>
      <c r="K801" t="n">
        <v>0.0</v>
      </c>
      <c r="L801" t="n">
        <v>1.0</v>
      </c>
      <c r="M801" t="n">
        <v>1.61062135E9</v>
      </c>
      <c r="N801" t="inlineStr">
        <is>
          <t>6859</t>
        </is>
      </c>
      <c r="O801" t="inlineStr">
        <is>
          <t>pdf</t>
        </is>
      </c>
      <c r="P801" t="inlineStr">
        <is>
          <t/>
        </is>
      </c>
      <c r="Q801" t="n">
        <v>0.5171625</v>
      </c>
      <c r="R801" t="n">
        <v>0.5361625</v>
      </c>
      <c r="S801" t="inlineStr">
        <is>
          <t>pdf1</t>
        </is>
      </c>
      <c r="T801" t="n">
        <v>44207.0</v>
      </c>
      <c r="U801" t="n">
        <v>0.0</v>
      </c>
      <c r="V801" t="n">
        <v>1.0</v>
      </c>
    </row>
    <row r="802">
      <c r="A802" t="n">
        <v>1.528704174E9</v>
      </c>
      <c r="B802" t="inlineStr">
        <is>
          <t>26267</t>
        </is>
      </c>
      <c r="C802" t="n">
        <f>VLOOKUP(data[[#This Row],[Course ID]],courses!A:E,2,FALSE)</f>
        <v>0.0</v>
      </c>
      <c r="D802" t="n">
        <f>VLOOKUP(data[[#This Row],[Course ID]],courses!A:E,3,FALSE)</f>
        <v>0.0</v>
      </c>
      <c r="E802" t="n">
        <f>VLOOKUP(data[[#This Row],[Course ID]],courses!A:E,4,FALSE)</f>
        <v>0.0</v>
      </c>
      <c r="F802" t="n">
        <f>VLOOKUP(data[[#This Row],[Course ID]],courses!A:E,5,FALSE)</f>
        <v>0.0</v>
      </c>
      <c r="G802" t="inlineStr">
        <is>
          <t>1798622</t>
        </is>
      </c>
      <c r="H802" t="inlineStr">
        <is>
          <t>EngageInstructorFeedback</t>
        </is>
      </c>
      <c r="I802" t="n">
        <v>0.0</v>
      </c>
      <c r="J802" t="n">
        <v>0.0</v>
      </c>
      <c r="K802" t="n">
        <v>1.0</v>
      </c>
      <c r="L802" t="n">
        <v>0.0</v>
      </c>
      <c r="M802" t="n">
        <v>1.610621517E9</v>
      </c>
      <c r="N802" t="inlineStr">
        <is>
          <t>6859</t>
        </is>
      </c>
      <c r="O802" t="inlineStr">
        <is>
          <t>pdf</t>
        </is>
      </c>
      <c r="P802" t="inlineStr">
        <is>
          <t/>
        </is>
      </c>
      <c r="Q802" t="inlineStr">
        <is>
          <t/>
        </is>
      </c>
      <c r="R802" t="inlineStr">
        <is>
          <t/>
        </is>
      </c>
      <c r="S802" t="inlineStr">
        <is>
          <t/>
        </is>
      </c>
      <c r="T802" t="n">
        <v>44207.0</v>
      </c>
      <c r="U802" t="n">
        <v>0.0</v>
      </c>
      <c r="V802" t="n">
        <v>1.0</v>
      </c>
    </row>
    <row r="803">
      <c r="A803" t="n">
        <v>8.19041958E8</v>
      </c>
      <c r="B803" t="inlineStr">
        <is>
          <t>26267</t>
        </is>
      </c>
      <c r="C803" t="n">
        <f>VLOOKUP(data[[#This Row],[Course ID]],courses!A:E,2,FALSE)</f>
        <v>0.0</v>
      </c>
      <c r="D803" t="n">
        <f>VLOOKUP(data[[#This Row],[Course ID]],courses!A:E,3,FALSE)</f>
        <v>0.0</v>
      </c>
      <c r="E803" t="n">
        <f>VLOOKUP(data[[#This Row],[Course ID]],courses!A:E,4,FALSE)</f>
        <v>0.0</v>
      </c>
      <c r="F803" t="n">
        <f>VLOOKUP(data[[#This Row],[Course ID]],courses!A:E,5,FALSE)</f>
        <v>0.0</v>
      </c>
      <c r="G803" t="inlineStr">
        <is>
          <t>4266863</t>
        </is>
      </c>
      <c r="H803" t="inlineStr">
        <is>
          <t>EngageInstructorFeedback</t>
        </is>
      </c>
      <c r="I803" t="n">
        <v>0.0</v>
      </c>
      <c r="J803" t="n">
        <v>0.0</v>
      </c>
      <c r="K803" t="n">
        <v>1.0</v>
      </c>
      <c r="L803" t="n">
        <v>0.0</v>
      </c>
      <c r="M803" t="n">
        <v>1.610621602E9</v>
      </c>
      <c r="N803" t="inlineStr">
        <is>
          <t>6859</t>
        </is>
      </c>
      <c r="O803" t="inlineStr">
        <is>
          <t>pdf</t>
        </is>
      </c>
      <c r="P803" t="inlineStr">
        <is>
          <t/>
        </is>
      </c>
      <c r="Q803" t="inlineStr">
        <is>
          <t/>
        </is>
      </c>
      <c r="R803" t="inlineStr">
        <is>
          <t/>
        </is>
      </c>
      <c r="S803" t="inlineStr">
        <is>
          <t/>
        </is>
      </c>
      <c r="T803" t="n">
        <v>44207.0</v>
      </c>
      <c r="U803" t="n">
        <v>0.0</v>
      </c>
      <c r="V803" t="n">
        <v>1.0</v>
      </c>
    </row>
    <row r="804">
      <c r="A804" t="n">
        <v>2.138882181E9</v>
      </c>
      <c r="B804" t="inlineStr">
        <is>
          <t>26267</t>
        </is>
      </c>
      <c r="C804" t="n">
        <f>VLOOKUP(data[[#This Row],[Course ID]],courses!A:E,2,FALSE)</f>
        <v>0.0</v>
      </c>
      <c r="D804" t="n">
        <f>VLOOKUP(data[[#This Row],[Course ID]],courses!A:E,3,FALSE)</f>
        <v>0.0</v>
      </c>
      <c r="E804" t="n">
        <f>VLOOKUP(data[[#This Row],[Course ID]],courses!A:E,4,FALSE)</f>
        <v>0.0</v>
      </c>
      <c r="F804" t="n">
        <f>VLOOKUP(data[[#This Row],[Course ID]],courses!A:E,5,FALSE)</f>
        <v>0.0</v>
      </c>
      <c r="G804" t="inlineStr">
        <is>
          <t>4266863</t>
        </is>
      </c>
      <c r="H804" t="inlineStr">
        <is>
          <t>AlteredThroughInstructorFeedback</t>
        </is>
      </c>
      <c r="I804" t="n">
        <v>0.0</v>
      </c>
      <c r="J804" t="n">
        <v>0.0</v>
      </c>
      <c r="K804" t="n">
        <v>0.0</v>
      </c>
      <c r="L804" t="n">
        <v>1.0</v>
      </c>
      <c r="M804" t="n">
        <v>1.610621609E9</v>
      </c>
      <c r="N804" t="inlineStr">
        <is>
          <t>6859</t>
        </is>
      </c>
      <c r="O804" t="inlineStr">
        <is>
          <t>pdf</t>
        </is>
      </c>
      <c r="P804" t="inlineStr">
        <is>
          <t/>
        </is>
      </c>
      <c r="Q804" t="n">
        <v>0.876150491126652</v>
      </c>
      <c r="R804" t="n">
        <v>0.876150491126652</v>
      </c>
      <c r="S804" t="inlineStr">
        <is>
          <t>pdf0</t>
        </is>
      </c>
      <c r="T804" t="n">
        <v>44207.0</v>
      </c>
      <c r="U804" t="n">
        <v>0.0</v>
      </c>
      <c r="V804" t="n">
        <v>1.0</v>
      </c>
    </row>
    <row r="805">
      <c r="A805" t="n">
        <v>-1.702099942E9</v>
      </c>
      <c r="B805" t="inlineStr">
        <is>
          <t>26267</t>
        </is>
      </c>
      <c r="C805" t="n">
        <f>VLOOKUP(data[[#This Row],[Course ID]],courses!A:E,2,FALSE)</f>
        <v>0.0</v>
      </c>
      <c r="D805" t="n">
        <f>VLOOKUP(data[[#This Row],[Course ID]],courses!A:E,3,FALSE)</f>
        <v>0.0</v>
      </c>
      <c r="E805" t="n">
        <f>VLOOKUP(data[[#This Row],[Course ID]],courses!A:E,4,FALSE)</f>
        <v>0.0</v>
      </c>
      <c r="F805" t="n">
        <f>VLOOKUP(data[[#This Row],[Course ID]],courses!A:E,5,FALSE)</f>
        <v>0.0</v>
      </c>
      <c r="G805" t="inlineStr">
        <is>
          <t>4188184</t>
        </is>
      </c>
      <c r="H805" t="inlineStr">
        <is>
          <t>EngageInstructorFeedback</t>
        </is>
      </c>
      <c r="I805" t="n">
        <v>0.0</v>
      </c>
      <c r="J805" t="n">
        <v>0.0</v>
      </c>
      <c r="K805" t="n">
        <v>1.0</v>
      </c>
      <c r="L805" t="n">
        <v>0.0</v>
      </c>
      <c r="M805" t="n">
        <v>1.610621715E9</v>
      </c>
      <c r="N805" t="inlineStr">
        <is>
          <t>6859</t>
        </is>
      </c>
      <c r="O805" t="inlineStr">
        <is>
          <t>pdf</t>
        </is>
      </c>
      <c r="P805" t="inlineStr">
        <is>
          <t/>
        </is>
      </c>
      <c r="Q805" t="inlineStr">
        <is>
          <t/>
        </is>
      </c>
      <c r="R805" t="inlineStr">
        <is>
          <t/>
        </is>
      </c>
      <c r="S805" t="inlineStr">
        <is>
          <t/>
        </is>
      </c>
      <c r="T805" t="n">
        <v>44207.0</v>
      </c>
      <c r="U805" t="n">
        <v>0.0</v>
      </c>
      <c r="V805" t="n">
        <v>1.0</v>
      </c>
    </row>
    <row r="806">
      <c r="A806" t="n">
        <v>5.11424462E8</v>
      </c>
      <c r="B806" t="inlineStr">
        <is>
          <t>26267</t>
        </is>
      </c>
      <c r="C806" t="n">
        <f>VLOOKUP(data[[#This Row],[Course ID]],courses!A:E,2,FALSE)</f>
        <v>0.0</v>
      </c>
      <c r="D806" t="n">
        <f>VLOOKUP(data[[#This Row],[Course ID]],courses!A:E,3,FALSE)</f>
        <v>0.0</v>
      </c>
      <c r="E806" t="n">
        <f>VLOOKUP(data[[#This Row],[Course ID]],courses!A:E,4,FALSE)</f>
        <v>0.0</v>
      </c>
      <c r="F806" t="n">
        <f>VLOOKUP(data[[#This Row],[Course ID]],courses!A:E,5,FALSE)</f>
        <v>0.0</v>
      </c>
      <c r="G806" t="inlineStr">
        <is>
          <t>4188184</t>
        </is>
      </c>
      <c r="H806" t="inlineStr">
        <is>
          <t>AlteredThroughInstructorFeedback</t>
        </is>
      </c>
      <c r="I806" t="n">
        <v>0.0</v>
      </c>
      <c r="J806" t="n">
        <v>0.0</v>
      </c>
      <c r="K806" t="n">
        <v>0.0</v>
      </c>
      <c r="L806" t="n">
        <v>1.0</v>
      </c>
      <c r="M806" t="n">
        <v>1.610621734E9</v>
      </c>
      <c r="N806" t="inlineStr">
        <is>
          <t>6859</t>
        </is>
      </c>
      <c r="O806" t="inlineStr">
        <is>
          <t>pdf</t>
        </is>
      </c>
      <c r="P806" t="inlineStr">
        <is>
          <t/>
        </is>
      </c>
      <c r="Q806" t="n">
        <v>0.9335000000000001</v>
      </c>
      <c r="R806" t="n">
        <v>1.0</v>
      </c>
      <c r="S806" t="inlineStr">
        <is>
          <t>pdf1</t>
        </is>
      </c>
      <c r="T806" t="n">
        <v>44207.0</v>
      </c>
      <c r="U806" t="n">
        <v>0.0</v>
      </c>
      <c r="V806" t="n">
        <v>1.0</v>
      </c>
    </row>
    <row r="807">
      <c r="A807" t="n">
        <v>4.82929198E8</v>
      </c>
      <c r="B807" t="inlineStr">
        <is>
          <t>26267</t>
        </is>
      </c>
      <c r="C807" t="n">
        <f>VLOOKUP(data[[#This Row],[Course ID]],courses!A:E,2,FALSE)</f>
        <v>0.0</v>
      </c>
      <c r="D807" t="n">
        <f>VLOOKUP(data[[#This Row],[Course ID]],courses!A:E,3,FALSE)</f>
        <v>0.0</v>
      </c>
      <c r="E807" t="n">
        <f>VLOOKUP(data[[#This Row],[Course ID]],courses!A:E,4,FALSE)</f>
        <v>0.0</v>
      </c>
      <c r="F807" t="n">
        <f>VLOOKUP(data[[#This Row],[Course ID]],courses!A:E,5,FALSE)</f>
        <v>0.0</v>
      </c>
      <c r="G807" t="inlineStr">
        <is>
          <t>4188181</t>
        </is>
      </c>
      <c r="H807" t="inlineStr">
        <is>
          <t>EngageInstructorFeedback</t>
        </is>
      </c>
      <c r="I807" t="n">
        <v>0.0</v>
      </c>
      <c r="J807" t="n">
        <v>0.0</v>
      </c>
      <c r="K807" t="n">
        <v>1.0</v>
      </c>
      <c r="L807" t="n">
        <v>0.0</v>
      </c>
      <c r="M807" t="n">
        <v>1.610621813E9</v>
      </c>
      <c r="N807" t="inlineStr">
        <is>
          <t>6859</t>
        </is>
      </c>
      <c r="O807" t="inlineStr">
        <is>
          <t>pdf</t>
        </is>
      </c>
      <c r="P807" t="inlineStr">
        <is>
          <t/>
        </is>
      </c>
      <c r="Q807" t="inlineStr">
        <is>
          <t/>
        </is>
      </c>
      <c r="R807" t="inlineStr">
        <is>
          <t/>
        </is>
      </c>
      <c r="S807" t="inlineStr">
        <is>
          <t/>
        </is>
      </c>
      <c r="T807" t="n">
        <v>44207.0</v>
      </c>
      <c r="U807" t="n">
        <v>0.0</v>
      </c>
      <c r="V807" t="n">
        <v>1.0</v>
      </c>
    </row>
    <row r="808">
      <c r="A808" t="n">
        <v>-1.238036746E9</v>
      </c>
      <c r="B808" t="inlineStr">
        <is>
          <t>26267</t>
        </is>
      </c>
      <c r="C808" t="n">
        <f>VLOOKUP(data[[#This Row],[Course ID]],courses!A:E,2,FALSE)</f>
        <v>0.0</v>
      </c>
      <c r="D808" t="n">
        <f>VLOOKUP(data[[#This Row],[Course ID]],courses!A:E,3,FALSE)</f>
        <v>0.0</v>
      </c>
      <c r="E808" t="n">
        <f>VLOOKUP(data[[#This Row],[Course ID]],courses!A:E,4,FALSE)</f>
        <v>0.0</v>
      </c>
      <c r="F808" t="n">
        <f>VLOOKUP(data[[#This Row],[Course ID]],courses!A:E,5,FALSE)</f>
        <v>0.0</v>
      </c>
      <c r="G808" t="inlineStr">
        <is>
          <t>4188181</t>
        </is>
      </c>
      <c r="H808" t="inlineStr">
        <is>
          <t>AlteredThroughInstructorFeedback</t>
        </is>
      </c>
      <c r="I808" t="n">
        <v>0.0</v>
      </c>
      <c r="J808" t="n">
        <v>0.0</v>
      </c>
      <c r="K808" t="n">
        <v>0.0</v>
      </c>
      <c r="L808" t="n">
        <v>1.0</v>
      </c>
      <c r="M808" t="n">
        <v>1.610621819E9</v>
      </c>
      <c r="N808" t="inlineStr">
        <is>
          <t>6859</t>
        </is>
      </c>
      <c r="O808" t="inlineStr">
        <is>
          <t>pdf</t>
        </is>
      </c>
      <c r="P808" t="inlineStr">
        <is>
          <t/>
        </is>
      </c>
      <c r="Q808" t="n">
        <v>0.9335000000000001</v>
      </c>
      <c r="R808" t="n">
        <v>1.0</v>
      </c>
      <c r="S808" t="inlineStr">
        <is>
          <t>pdf1</t>
        </is>
      </c>
      <c r="T808" t="n">
        <v>44207.0</v>
      </c>
      <c r="U808" t="n">
        <v>0.0</v>
      </c>
      <c r="V808" t="n">
        <v>1.0</v>
      </c>
    </row>
    <row r="809">
      <c r="A809" t="n">
        <v>-1.861700514E9</v>
      </c>
      <c r="B809" t="inlineStr">
        <is>
          <t>26267</t>
        </is>
      </c>
      <c r="C809" t="n">
        <f>VLOOKUP(data[[#This Row],[Course ID]],courses!A:E,2,FALSE)</f>
        <v>0.0</v>
      </c>
      <c r="D809" t="n">
        <f>VLOOKUP(data[[#This Row],[Course ID]],courses!A:E,3,FALSE)</f>
        <v>0.0</v>
      </c>
      <c r="E809" t="n">
        <f>VLOOKUP(data[[#This Row],[Course ID]],courses!A:E,4,FALSE)</f>
        <v>0.0</v>
      </c>
      <c r="F809" t="n">
        <f>VLOOKUP(data[[#This Row],[Course ID]],courses!A:E,5,FALSE)</f>
        <v>0.0</v>
      </c>
      <c r="G809" t="inlineStr">
        <is>
          <t>4262953</t>
        </is>
      </c>
      <c r="H809" t="inlineStr">
        <is>
          <t>EngageInstructorFeedback</t>
        </is>
      </c>
      <c r="I809" t="n">
        <v>0.0</v>
      </c>
      <c r="J809" t="n">
        <v>0.0</v>
      </c>
      <c r="K809" t="n">
        <v>1.0</v>
      </c>
      <c r="L809" t="n">
        <v>0.0</v>
      </c>
      <c r="M809" t="n">
        <v>1.610621876E9</v>
      </c>
      <c r="N809" t="inlineStr">
        <is>
          <t>6859</t>
        </is>
      </c>
      <c r="O809" t="inlineStr">
        <is>
          <t>pdf</t>
        </is>
      </c>
      <c r="P809" t="inlineStr">
        <is>
          <t/>
        </is>
      </c>
      <c r="Q809" t="inlineStr">
        <is>
          <t/>
        </is>
      </c>
      <c r="R809" t="inlineStr">
        <is>
          <t/>
        </is>
      </c>
      <c r="S809" t="inlineStr">
        <is>
          <t/>
        </is>
      </c>
      <c r="T809" t="n">
        <v>44207.0</v>
      </c>
      <c r="U809" t="n">
        <v>0.0</v>
      </c>
      <c r="V809" t="n">
        <v>1.0</v>
      </c>
    </row>
    <row r="810">
      <c r="A810" t="n">
        <v>-9.17782162E8</v>
      </c>
      <c r="B810" t="inlineStr">
        <is>
          <t>26267</t>
        </is>
      </c>
      <c r="C810" t="n">
        <f>VLOOKUP(data[[#This Row],[Course ID]],courses!A:E,2,FALSE)</f>
        <v>0.0</v>
      </c>
      <c r="D810" t="n">
        <f>VLOOKUP(data[[#This Row],[Course ID]],courses!A:E,3,FALSE)</f>
        <v>0.0</v>
      </c>
      <c r="E810" t="n">
        <f>VLOOKUP(data[[#This Row],[Course ID]],courses!A:E,4,FALSE)</f>
        <v>0.0</v>
      </c>
      <c r="F810" t="n">
        <f>VLOOKUP(data[[#This Row],[Course ID]],courses!A:E,5,FALSE)</f>
        <v>0.0</v>
      </c>
      <c r="G810" t="inlineStr">
        <is>
          <t>4262953</t>
        </is>
      </c>
      <c r="H810" t="inlineStr">
        <is>
          <t>AlteredThroughInstructorFeedback</t>
        </is>
      </c>
      <c r="I810" t="n">
        <v>0.0</v>
      </c>
      <c r="J810" t="n">
        <v>0.0</v>
      </c>
      <c r="K810" t="n">
        <v>0.0</v>
      </c>
      <c r="L810" t="n">
        <v>1.0</v>
      </c>
      <c r="M810" t="n">
        <v>1.610621885E9</v>
      </c>
      <c r="N810" t="inlineStr">
        <is>
          <t>6859</t>
        </is>
      </c>
      <c r="O810" t="inlineStr">
        <is>
          <t>pdf</t>
        </is>
      </c>
      <c r="P810" t="inlineStr">
        <is>
          <t/>
        </is>
      </c>
      <c r="Q810" t="n">
        <v>0.9759976119402985</v>
      </c>
      <c r="R810" t="n">
        <v>0.9948955223880597</v>
      </c>
      <c r="S810" t="inlineStr">
        <is>
          <t>pdf1</t>
        </is>
      </c>
      <c r="T810" t="n">
        <v>44207.0</v>
      </c>
      <c r="U810" t="n">
        <v>0.0</v>
      </c>
      <c r="V810" t="n">
        <v>1.0</v>
      </c>
    </row>
    <row r="811">
      <c r="A811" t="n">
        <v>-3.98572063E8</v>
      </c>
      <c r="B811" t="inlineStr">
        <is>
          <t>26267</t>
        </is>
      </c>
      <c r="C811" t="n">
        <f>VLOOKUP(data[[#This Row],[Course ID]],courses!A:E,2,FALSE)</f>
        <v>0.0</v>
      </c>
      <c r="D811" t="n">
        <f>VLOOKUP(data[[#This Row],[Course ID]],courses!A:E,3,FALSE)</f>
        <v>0.0</v>
      </c>
      <c r="E811" t="n">
        <f>VLOOKUP(data[[#This Row],[Course ID]],courses!A:E,4,FALSE)</f>
        <v>0.0</v>
      </c>
      <c r="F811" t="n">
        <f>VLOOKUP(data[[#This Row],[Course ID]],courses!A:E,5,FALSE)</f>
        <v>0.0</v>
      </c>
      <c r="G811" t="inlineStr">
        <is>
          <t>4261462</t>
        </is>
      </c>
      <c r="H811" t="inlineStr">
        <is>
          <t>EngageInstructorFeedback</t>
        </is>
      </c>
      <c r="I811" t="n">
        <v>0.0</v>
      </c>
      <c r="J811" t="n">
        <v>0.0</v>
      </c>
      <c r="K811" t="n">
        <v>1.0</v>
      </c>
      <c r="L811" t="n">
        <v>0.0</v>
      </c>
      <c r="M811" t="n">
        <v>1.610621978E9</v>
      </c>
      <c r="N811" t="inlineStr">
        <is>
          <t>6859</t>
        </is>
      </c>
      <c r="O811" t="inlineStr">
        <is>
          <t>pdf</t>
        </is>
      </c>
      <c r="P811" t="inlineStr">
        <is>
          <t/>
        </is>
      </c>
      <c r="Q811" t="inlineStr">
        <is>
          <t/>
        </is>
      </c>
      <c r="R811" t="inlineStr">
        <is>
          <t/>
        </is>
      </c>
      <c r="S811" t="inlineStr">
        <is>
          <t/>
        </is>
      </c>
      <c r="T811" t="n">
        <v>44207.0</v>
      </c>
      <c r="U811" t="n">
        <v>0.0</v>
      </c>
      <c r="V811" t="n">
        <v>1.0</v>
      </c>
    </row>
    <row r="812">
      <c r="A812" t="n">
        <v>-4.05786254E8</v>
      </c>
      <c r="B812" t="inlineStr">
        <is>
          <t>26267</t>
        </is>
      </c>
      <c r="C812" t="n">
        <f>VLOOKUP(data[[#This Row],[Course ID]],courses!A:E,2,FALSE)</f>
        <v>0.0</v>
      </c>
      <c r="D812" t="n">
        <f>VLOOKUP(data[[#This Row],[Course ID]],courses!A:E,3,FALSE)</f>
        <v>0.0</v>
      </c>
      <c r="E812" t="n">
        <f>VLOOKUP(data[[#This Row],[Course ID]],courses!A:E,4,FALSE)</f>
        <v>0.0</v>
      </c>
      <c r="F812" t="n">
        <f>VLOOKUP(data[[#This Row],[Course ID]],courses!A:E,5,FALSE)</f>
        <v>0.0</v>
      </c>
      <c r="G812" t="inlineStr">
        <is>
          <t>4261462</t>
        </is>
      </c>
      <c r="H812" t="inlineStr">
        <is>
          <t>AlteredThroughInstructorFeedback</t>
        </is>
      </c>
      <c r="I812" t="n">
        <v>0.0</v>
      </c>
      <c r="J812" t="n">
        <v>0.0</v>
      </c>
      <c r="K812" t="n">
        <v>0.0</v>
      </c>
      <c r="L812" t="n">
        <v>1.0</v>
      </c>
      <c r="M812" t="n">
        <v>1.610621984E9</v>
      </c>
      <c r="N812" t="inlineStr">
        <is>
          <t>6859</t>
        </is>
      </c>
      <c r="O812" t="inlineStr">
        <is>
          <t>pdf</t>
        </is>
      </c>
      <c r="P812" t="inlineStr">
        <is>
          <t/>
        </is>
      </c>
      <c r="Q812" t="n">
        <v>0.981</v>
      </c>
      <c r="R812" t="n">
        <v>1.0</v>
      </c>
      <c r="S812" t="inlineStr">
        <is>
          <t>pdf1</t>
        </is>
      </c>
      <c r="T812" t="n">
        <v>44207.0</v>
      </c>
      <c r="U812" t="n">
        <v>0.0</v>
      </c>
      <c r="V812" t="n">
        <v>1.0</v>
      </c>
    </row>
    <row r="813">
      <c r="A813" t="n">
        <v>-1.378738363E9</v>
      </c>
      <c r="B813" t="inlineStr">
        <is>
          <t>26267</t>
        </is>
      </c>
      <c r="C813" t="n">
        <f>VLOOKUP(data[[#This Row],[Course ID]],courses!A:E,2,FALSE)</f>
        <v>0.0</v>
      </c>
      <c r="D813" t="n">
        <f>VLOOKUP(data[[#This Row],[Course ID]],courses!A:E,3,FALSE)</f>
        <v>0.0</v>
      </c>
      <c r="E813" t="n">
        <f>VLOOKUP(data[[#This Row],[Course ID]],courses!A:E,4,FALSE)</f>
        <v>0.0</v>
      </c>
      <c r="F813" t="n">
        <f>VLOOKUP(data[[#This Row],[Course ID]],courses!A:E,5,FALSE)</f>
        <v>0.0</v>
      </c>
      <c r="G813" t="inlineStr">
        <is>
          <t>4261155</t>
        </is>
      </c>
      <c r="H813" t="inlineStr">
        <is>
          <t>EngageInstructorFeedback</t>
        </is>
      </c>
      <c r="I813" t="n">
        <v>0.0</v>
      </c>
      <c r="J813" t="n">
        <v>0.0</v>
      </c>
      <c r="K813" t="n">
        <v>1.0</v>
      </c>
      <c r="L813" t="n">
        <v>0.0</v>
      </c>
      <c r="M813" t="n">
        <v>1.610622104E9</v>
      </c>
      <c r="N813" t="inlineStr">
        <is>
          <t>6859</t>
        </is>
      </c>
      <c r="O813" t="inlineStr">
        <is>
          <t>pdf</t>
        </is>
      </c>
      <c r="P813" t="inlineStr">
        <is>
          <t/>
        </is>
      </c>
      <c r="Q813" t="inlineStr">
        <is>
          <t/>
        </is>
      </c>
      <c r="R813" t="inlineStr">
        <is>
          <t/>
        </is>
      </c>
      <c r="S813" t="inlineStr">
        <is>
          <t/>
        </is>
      </c>
      <c r="T813" t="n">
        <v>44207.0</v>
      </c>
      <c r="U813" t="n">
        <v>0.0</v>
      </c>
      <c r="V813" t="n">
        <v>1.0</v>
      </c>
    </row>
    <row r="814">
      <c r="A814" t="n">
        <v>6.3192041E8</v>
      </c>
      <c r="B814" t="inlineStr">
        <is>
          <t>26267</t>
        </is>
      </c>
      <c r="C814" t="n">
        <f>VLOOKUP(data[[#This Row],[Course ID]],courses!A:E,2,FALSE)</f>
        <v>0.0</v>
      </c>
      <c r="D814" t="n">
        <f>VLOOKUP(data[[#This Row],[Course ID]],courses!A:E,3,FALSE)</f>
        <v>0.0</v>
      </c>
      <c r="E814" t="n">
        <f>VLOOKUP(data[[#This Row],[Course ID]],courses!A:E,4,FALSE)</f>
        <v>0.0</v>
      </c>
      <c r="F814" t="n">
        <f>VLOOKUP(data[[#This Row],[Course ID]],courses!A:E,5,FALSE)</f>
        <v>0.0</v>
      </c>
      <c r="G814" t="inlineStr">
        <is>
          <t>4261155</t>
        </is>
      </c>
      <c r="H814" t="inlineStr">
        <is>
          <t>AlteredThroughInstructorFeedback</t>
        </is>
      </c>
      <c r="I814" t="n">
        <v>0.0</v>
      </c>
      <c r="J814" t="n">
        <v>0.0</v>
      </c>
      <c r="K814" t="n">
        <v>0.0</v>
      </c>
      <c r="L814" t="n">
        <v>1.0</v>
      </c>
      <c r="M814" t="n">
        <v>1.610622113E9</v>
      </c>
      <c r="N814" t="inlineStr">
        <is>
          <t>6859</t>
        </is>
      </c>
      <c r="O814" t="inlineStr">
        <is>
          <t>pdf</t>
        </is>
      </c>
      <c r="P814" t="inlineStr">
        <is>
          <t/>
        </is>
      </c>
      <c r="Q814" t="n">
        <v>0.981</v>
      </c>
      <c r="R814" t="n">
        <v>1.0</v>
      </c>
      <c r="S814" t="inlineStr">
        <is>
          <t>pdf1</t>
        </is>
      </c>
      <c r="T814" t="n">
        <v>44207.0</v>
      </c>
      <c r="U814" t="n">
        <v>0.0</v>
      </c>
      <c r="V814" t="n">
        <v>1.0</v>
      </c>
    </row>
    <row r="815">
      <c r="A815" t="n">
        <v>-1.357307887E9</v>
      </c>
      <c r="B815" t="inlineStr">
        <is>
          <t>26267</t>
        </is>
      </c>
      <c r="C815" t="n">
        <f>VLOOKUP(data[[#This Row],[Course ID]],courses!A:E,2,FALSE)</f>
        <v>0.0</v>
      </c>
      <c r="D815" t="n">
        <f>VLOOKUP(data[[#This Row],[Course ID]],courses!A:E,3,FALSE)</f>
        <v>0.0</v>
      </c>
      <c r="E815" t="n">
        <f>VLOOKUP(data[[#This Row],[Course ID]],courses!A:E,4,FALSE)</f>
        <v>0.0</v>
      </c>
      <c r="F815" t="n">
        <f>VLOOKUP(data[[#This Row],[Course ID]],courses!A:E,5,FALSE)</f>
        <v>0.0</v>
      </c>
      <c r="G815" t="inlineStr">
        <is>
          <t>4181537</t>
        </is>
      </c>
      <c r="H815" t="inlineStr">
        <is>
          <t>EngageInstructorFeedback</t>
        </is>
      </c>
      <c r="I815" t="n">
        <v>0.0</v>
      </c>
      <c r="J815" t="n">
        <v>0.0</v>
      </c>
      <c r="K815" t="n">
        <v>1.0</v>
      </c>
      <c r="L815" t="n">
        <v>0.0</v>
      </c>
      <c r="M815" t="n">
        <v>1.610622175E9</v>
      </c>
      <c r="N815" t="inlineStr">
        <is>
          <t>6859</t>
        </is>
      </c>
      <c r="O815" t="inlineStr">
        <is>
          <t>pdf</t>
        </is>
      </c>
      <c r="P815" t="inlineStr">
        <is>
          <t/>
        </is>
      </c>
      <c r="Q815" t="inlineStr">
        <is>
          <t/>
        </is>
      </c>
      <c r="R815" t="inlineStr">
        <is>
          <t/>
        </is>
      </c>
      <c r="S815" t="inlineStr">
        <is>
          <t/>
        </is>
      </c>
      <c r="T815" t="n">
        <v>44207.0</v>
      </c>
      <c r="U815" t="n">
        <v>0.0</v>
      </c>
      <c r="V815" t="n">
        <v>1.0</v>
      </c>
    </row>
    <row r="816">
      <c r="A816" t="n">
        <v>-1.784251974E9</v>
      </c>
      <c r="B816" t="inlineStr">
        <is>
          <t>26267</t>
        </is>
      </c>
      <c r="C816" t="n">
        <f>VLOOKUP(data[[#This Row],[Course ID]],courses!A:E,2,FALSE)</f>
        <v>0.0</v>
      </c>
      <c r="D816" t="n">
        <f>VLOOKUP(data[[#This Row],[Course ID]],courses!A:E,3,FALSE)</f>
        <v>0.0</v>
      </c>
      <c r="E816" t="n">
        <f>VLOOKUP(data[[#This Row],[Course ID]],courses!A:E,4,FALSE)</f>
        <v>0.0</v>
      </c>
      <c r="F816" t="n">
        <f>VLOOKUP(data[[#This Row],[Course ID]],courses!A:E,5,FALSE)</f>
        <v>0.0</v>
      </c>
      <c r="G816" t="inlineStr">
        <is>
          <t>4181537</t>
        </is>
      </c>
      <c r="H816" t="inlineStr">
        <is>
          <t>AlteredThroughInstructorFeedback</t>
        </is>
      </c>
      <c r="I816" t="n">
        <v>0.0</v>
      </c>
      <c r="J816" t="n">
        <v>0.0</v>
      </c>
      <c r="K816" t="n">
        <v>0.0</v>
      </c>
      <c r="L816" t="n">
        <v>1.0</v>
      </c>
      <c r="M816" t="n">
        <v>1.610622181E9</v>
      </c>
      <c r="N816" t="inlineStr">
        <is>
          <t>6859</t>
        </is>
      </c>
      <c r="O816" t="inlineStr">
        <is>
          <t>pdf</t>
        </is>
      </c>
      <c r="P816" t="inlineStr">
        <is>
          <t/>
        </is>
      </c>
      <c r="Q816" t="n">
        <v>0.981</v>
      </c>
      <c r="R816" t="n">
        <v>1.0</v>
      </c>
      <c r="S816" t="inlineStr">
        <is>
          <t>pdf1</t>
        </is>
      </c>
      <c r="T816" t="n">
        <v>44207.0</v>
      </c>
      <c r="U816" t="n">
        <v>0.0</v>
      </c>
      <c r="V816" t="n">
        <v>1.0</v>
      </c>
    </row>
    <row r="817">
      <c r="A817" t="n">
        <v>1.17545247E9</v>
      </c>
      <c r="B817" t="inlineStr">
        <is>
          <t>26267</t>
        </is>
      </c>
      <c r="C817" t="n">
        <f>VLOOKUP(data[[#This Row],[Course ID]],courses!A:E,2,FALSE)</f>
        <v>0.0</v>
      </c>
      <c r="D817" t="n">
        <f>VLOOKUP(data[[#This Row],[Course ID]],courses!A:E,3,FALSE)</f>
        <v>0.0</v>
      </c>
      <c r="E817" t="n">
        <f>VLOOKUP(data[[#This Row],[Course ID]],courses!A:E,4,FALSE)</f>
        <v>0.0</v>
      </c>
      <c r="F817" t="n">
        <f>VLOOKUP(data[[#This Row],[Course ID]],courses!A:E,5,FALSE)</f>
        <v>0.0</v>
      </c>
      <c r="G817" t="inlineStr">
        <is>
          <t>4261083</t>
        </is>
      </c>
      <c r="H817" t="inlineStr">
        <is>
          <t>EngageInstructorFeedback</t>
        </is>
      </c>
      <c r="I817" t="n">
        <v>0.0</v>
      </c>
      <c r="J817" t="n">
        <v>0.0</v>
      </c>
      <c r="K817" t="n">
        <v>1.0</v>
      </c>
      <c r="L817" t="n">
        <v>0.0</v>
      </c>
      <c r="M817" t="n">
        <v>1.610622322E9</v>
      </c>
      <c r="N817" t="inlineStr">
        <is>
          <t>6859</t>
        </is>
      </c>
      <c r="O817" t="inlineStr">
        <is>
          <t>pdf</t>
        </is>
      </c>
      <c r="P817" t="inlineStr">
        <is>
          <t/>
        </is>
      </c>
      <c r="Q817" t="inlineStr">
        <is>
          <t/>
        </is>
      </c>
      <c r="R817" t="inlineStr">
        <is>
          <t/>
        </is>
      </c>
      <c r="S817" t="inlineStr">
        <is>
          <t/>
        </is>
      </c>
      <c r="T817" t="n">
        <v>44207.0</v>
      </c>
      <c r="U817" t="n">
        <v>0.0</v>
      </c>
      <c r="V817" t="n">
        <v>1.0</v>
      </c>
    </row>
    <row r="818">
      <c r="A818" t="n">
        <v>9.26348682E8</v>
      </c>
      <c r="B818" t="inlineStr">
        <is>
          <t>26267</t>
        </is>
      </c>
      <c r="C818" t="n">
        <f>VLOOKUP(data[[#This Row],[Course ID]],courses!A:E,2,FALSE)</f>
        <v>0.0</v>
      </c>
      <c r="D818" t="n">
        <f>VLOOKUP(data[[#This Row],[Course ID]],courses!A:E,3,FALSE)</f>
        <v>0.0</v>
      </c>
      <c r="E818" t="n">
        <f>VLOOKUP(data[[#This Row],[Course ID]],courses!A:E,4,FALSE)</f>
        <v>0.0</v>
      </c>
      <c r="F818" t="n">
        <f>VLOOKUP(data[[#This Row],[Course ID]],courses!A:E,5,FALSE)</f>
        <v>0.0</v>
      </c>
      <c r="G818" t="inlineStr">
        <is>
          <t>4261083</t>
        </is>
      </c>
      <c r="H818" t="inlineStr">
        <is>
          <t>AlteredThroughInstructorFeedback</t>
        </is>
      </c>
      <c r="I818" t="n">
        <v>0.0</v>
      </c>
      <c r="J818" t="n">
        <v>0.0</v>
      </c>
      <c r="K818" t="n">
        <v>0.0</v>
      </c>
      <c r="L818" t="n">
        <v>1.0</v>
      </c>
      <c r="M818" t="n">
        <v>1.61062233E9</v>
      </c>
      <c r="N818" t="inlineStr">
        <is>
          <t>6859</t>
        </is>
      </c>
      <c r="O818" t="inlineStr">
        <is>
          <t>pdf</t>
        </is>
      </c>
      <c r="P818" t="inlineStr">
        <is>
          <t/>
        </is>
      </c>
      <c r="Q818" t="n">
        <v>0.981</v>
      </c>
      <c r="R818" t="n">
        <v>1.0</v>
      </c>
      <c r="S818" t="inlineStr">
        <is>
          <t>pdf1</t>
        </is>
      </c>
      <c r="T818" t="n">
        <v>44207.0</v>
      </c>
      <c r="U818" t="n">
        <v>0.0</v>
      </c>
      <c r="V818" t="n">
        <v>1.0</v>
      </c>
    </row>
    <row r="819">
      <c r="A819" t="n">
        <v>4.6001321E8</v>
      </c>
      <c r="B819" t="inlineStr">
        <is>
          <t>26267</t>
        </is>
      </c>
      <c r="C819" t="n">
        <f>VLOOKUP(data[[#This Row],[Course ID]],courses!A:E,2,FALSE)</f>
        <v>0.0</v>
      </c>
      <c r="D819" t="n">
        <f>VLOOKUP(data[[#This Row],[Course ID]],courses!A:E,3,FALSE)</f>
        <v>0.0</v>
      </c>
      <c r="E819" t="n">
        <f>VLOOKUP(data[[#This Row],[Course ID]],courses!A:E,4,FALSE)</f>
        <v>0.0</v>
      </c>
      <c r="F819" t="n">
        <f>VLOOKUP(data[[#This Row],[Course ID]],courses!A:E,5,FALSE)</f>
        <v>0.0</v>
      </c>
      <c r="G819" t="inlineStr">
        <is>
          <t>4120309</t>
        </is>
      </c>
      <c r="H819" t="inlineStr">
        <is>
          <t>EngageInstructorFeedback</t>
        </is>
      </c>
      <c r="I819" t="n">
        <v>0.0</v>
      </c>
      <c r="J819" t="n">
        <v>0.0</v>
      </c>
      <c r="K819" t="n">
        <v>1.0</v>
      </c>
      <c r="L819" t="n">
        <v>0.0</v>
      </c>
      <c r="M819" t="n">
        <v>1.610622392E9</v>
      </c>
      <c r="N819" t="inlineStr">
        <is>
          <t>6859</t>
        </is>
      </c>
      <c r="O819" t="inlineStr">
        <is>
          <t>pdf</t>
        </is>
      </c>
      <c r="P819" t="inlineStr">
        <is>
          <t/>
        </is>
      </c>
      <c r="Q819" t="inlineStr">
        <is>
          <t/>
        </is>
      </c>
      <c r="R819" t="inlineStr">
        <is>
          <t/>
        </is>
      </c>
      <c r="S819" t="inlineStr">
        <is>
          <t/>
        </is>
      </c>
      <c r="T819" t="n">
        <v>44207.0</v>
      </c>
      <c r="U819" t="n">
        <v>0.0</v>
      </c>
      <c r="V819" t="n">
        <v>1.0</v>
      </c>
    </row>
    <row r="820">
      <c r="A820" t="n">
        <v>-4.72193043E8</v>
      </c>
      <c r="B820" t="inlineStr">
        <is>
          <t>26267</t>
        </is>
      </c>
      <c r="C820" t="n">
        <f>VLOOKUP(data[[#This Row],[Course ID]],courses!A:E,2,FALSE)</f>
        <v>0.0</v>
      </c>
      <c r="D820" t="n">
        <f>VLOOKUP(data[[#This Row],[Course ID]],courses!A:E,3,FALSE)</f>
        <v>0.0</v>
      </c>
      <c r="E820" t="n">
        <f>VLOOKUP(data[[#This Row],[Course ID]],courses!A:E,4,FALSE)</f>
        <v>0.0</v>
      </c>
      <c r="F820" t="n">
        <f>VLOOKUP(data[[#This Row],[Course ID]],courses!A:E,5,FALSE)</f>
        <v>0.0</v>
      </c>
      <c r="G820" t="inlineStr">
        <is>
          <t>4120309</t>
        </is>
      </c>
      <c r="H820" t="inlineStr">
        <is>
          <t>AlteredThroughInstructorFeedback</t>
        </is>
      </c>
      <c r="I820" t="n">
        <v>0.0</v>
      </c>
      <c r="J820" t="n">
        <v>0.0</v>
      </c>
      <c r="K820" t="n">
        <v>0.0</v>
      </c>
      <c r="L820" t="n">
        <v>1.0</v>
      </c>
      <c r="M820" t="n">
        <v>1.610622397E9</v>
      </c>
      <c r="N820" t="inlineStr">
        <is>
          <t>6859</t>
        </is>
      </c>
      <c r="O820" t="inlineStr">
        <is>
          <t>pdf</t>
        </is>
      </c>
      <c r="P820" t="inlineStr">
        <is>
          <t/>
        </is>
      </c>
      <c r="Q820" t="n">
        <v>0.981</v>
      </c>
      <c r="R820" t="n">
        <v>1.0</v>
      </c>
      <c r="S820" t="inlineStr">
        <is>
          <t>pdf1</t>
        </is>
      </c>
      <c r="T820" t="n">
        <v>44207.0</v>
      </c>
      <c r="U820" t="n">
        <v>0.0</v>
      </c>
      <c r="V820" t="n">
        <v>1.0</v>
      </c>
    </row>
    <row r="821">
      <c r="A821" t="n">
        <v>1.86965935E9</v>
      </c>
      <c r="B821" t="inlineStr">
        <is>
          <t>26267</t>
        </is>
      </c>
      <c r="C821" t="n">
        <f>VLOOKUP(data[[#This Row],[Course ID]],courses!A:E,2,FALSE)</f>
        <v>0.0</v>
      </c>
      <c r="D821" t="n">
        <f>VLOOKUP(data[[#This Row],[Course ID]],courses!A:E,3,FALSE)</f>
        <v>0.0</v>
      </c>
      <c r="E821" t="n">
        <f>VLOOKUP(data[[#This Row],[Course ID]],courses!A:E,4,FALSE)</f>
        <v>0.0</v>
      </c>
      <c r="F821" t="n">
        <f>VLOOKUP(data[[#This Row],[Course ID]],courses!A:E,5,FALSE)</f>
        <v>0.0</v>
      </c>
      <c r="G821" t="inlineStr">
        <is>
          <t>4120315</t>
        </is>
      </c>
      <c r="H821" t="inlineStr">
        <is>
          <t>EngageInstructorFeedback</t>
        </is>
      </c>
      <c r="I821" t="n">
        <v>0.0</v>
      </c>
      <c r="J821" t="n">
        <v>0.0</v>
      </c>
      <c r="K821" t="n">
        <v>1.0</v>
      </c>
      <c r="L821" t="n">
        <v>0.0</v>
      </c>
      <c r="M821" t="n">
        <v>1.610622456E9</v>
      </c>
      <c r="N821" t="inlineStr">
        <is>
          <t>6859</t>
        </is>
      </c>
      <c r="O821" t="inlineStr">
        <is>
          <t>pdf</t>
        </is>
      </c>
      <c r="P821" t="inlineStr">
        <is>
          <t/>
        </is>
      </c>
      <c r="Q821" t="inlineStr">
        <is>
          <t/>
        </is>
      </c>
      <c r="R821" t="inlineStr">
        <is>
          <t/>
        </is>
      </c>
      <c r="S821" t="inlineStr">
        <is>
          <t/>
        </is>
      </c>
      <c r="T821" t="n">
        <v>44207.0</v>
      </c>
      <c r="U821" t="n">
        <v>0.0</v>
      </c>
      <c r="V821" t="n">
        <v>1.0</v>
      </c>
    </row>
    <row r="822">
      <c r="A822" t="n">
        <v>-9.24712053E8</v>
      </c>
      <c r="B822" t="inlineStr">
        <is>
          <t>26267</t>
        </is>
      </c>
      <c r="C822" t="n">
        <f>VLOOKUP(data[[#This Row],[Course ID]],courses!A:E,2,FALSE)</f>
        <v>0.0</v>
      </c>
      <c r="D822" t="n">
        <f>VLOOKUP(data[[#This Row],[Course ID]],courses!A:E,3,FALSE)</f>
        <v>0.0</v>
      </c>
      <c r="E822" t="n">
        <f>VLOOKUP(data[[#This Row],[Course ID]],courses!A:E,4,FALSE)</f>
        <v>0.0</v>
      </c>
      <c r="F822" t="n">
        <f>VLOOKUP(data[[#This Row],[Course ID]],courses!A:E,5,FALSE)</f>
        <v>0.0</v>
      </c>
      <c r="G822" t="inlineStr">
        <is>
          <t>4120315</t>
        </is>
      </c>
      <c r="H822" t="inlineStr">
        <is>
          <t>AlteredThroughInstructorFeedback</t>
        </is>
      </c>
      <c r="I822" t="n">
        <v>0.0</v>
      </c>
      <c r="J822" t="n">
        <v>0.0</v>
      </c>
      <c r="K822" t="n">
        <v>0.0</v>
      </c>
      <c r="L822" t="n">
        <v>1.0</v>
      </c>
      <c r="M822" t="n">
        <v>1.610622463E9</v>
      </c>
      <c r="N822" t="inlineStr">
        <is>
          <t>6859</t>
        </is>
      </c>
      <c r="O822" t="inlineStr">
        <is>
          <t>pdf</t>
        </is>
      </c>
      <c r="P822" t="inlineStr">
        <is>
          <t/>
        </is>
      </c>
      <c r="Q822" t="n">
        <v>0.981</v>
      </c>
      <c r="R822" t="n">
        <v>1.0</v>
      </c>
      <c r="S822" t="inlineStr">
        <is>
          <t>pdf1</t>
        </is>
      </c>
      <c r="T822" t="n">
        <v>44207.0</v>
      </c>
      <c r="U822" t="n">
        <v>0.0</v>
      </c>
      <c r="V822" t="n">
        <v>1.0</v>
      </c>
    </row>
    <row r="823">
      <c r="A823" t="n">
        <v>-1.857489244E9</v>
      </c>
      <c r="B823" t="inlineStr">
        <is>
          <t>26267</t>
        </is>
      </c>
      <c r="C823" t="n">
        <f>VLOOKUP(data[[#This Row],[Course ID]],courses!A:E,2,FALSE)</f>
        <v>0.0</v>
      </c>
      <c r="D823" t="n">
        <f>VLOOKUP(data[[#This Row],[Course ID]],courses!A:E,3,FALSE)</f>
        <v>0.0</v>
      </c>
      <c r="E823" t="n">
        <f>VLOOKUP(data[[#This Row],[Course ID]],courses!A:E,4,FALSE)</f>
        <v>0.0</v>
      </c>
      <c r="F823" t="n">
        <f>VLOOKUP(data[[#This Row],[Course ID]],courses!A:E,5,FALSE)</f>
        <v>0.0</v>
      </c>
      <c r="G823" t="inlineStr">
        <is>
          <t>2041225</t>
        </is>
      </c>
      <c r="H823" t="inlineStr">
        <is>
          <t>EngageInstructorFeedback</t>
        </is>
      </c>
      <c r="I823" t="n">
        <v>0.0</v>
      </c>
      <c r="J823" t="n">
        <v>0.0</v>
      </c>
      <c r="K823" t="n">
        <v>1.0</v>
      </c>
      <c r="L823" t="n">
        <v>0.0</v>
      </c>
      <c r="M823" t="n">
        <v>1.61062251E9</v>
      </c>
      <c r="N823" t="inlineStr">
        <is>
          <t>6859</t>
        </is>
      </c>
      <c r="O823" t="inlineStr">
        <is>
          <t>pdf</t>
        </is>
      </c>
      <c r="P823" t="inlineStr">
        <is>
          <t/>
        </is>
      </c>
      <c r="Q823" t="inlineStr">
        <is>
          <t/>
        </is>
      </c>
      <c r="R823" t="inlineStr">
        <is>
          <t/>
        </is>
      </c>
      <c r="S823" t="inlineStr">
        <is>
          <t/>
        </is>
      </c>
      <c r="T823" t="n">
        <v>44207.0</v>
      </c>
      <c r="U823" t="n">
        <v>0.0</v>
      </c>
      <c r="V823" t="n">
        <v>1.0</v>
      </c>
    </row>
    <row r="824">
      <c r="A824" t="n">
        <v>-6.54403157E8</v>
      </c>
      <c r="B824" t="inlineStr">
        <is>
          <t>26267</t>
        </is>
      </c>
      <c r="C824" t="n">
        <f>VLOOKUP(data[[#This Row],[Course ID]],courses!A:E,2,FALSE)</f>
        <v>0.0</v>
      </c>
      <c r="D824" t="n">
        <f>VLOOKUP(data[[#This Row],[Course ID]],courses!A:E,3,FALSE)</f>
        <v>0.0</v>
      </c>
      <c r="E824" t="n">
        <f>VLOOKUP(data[[#This Row],[Course ID]],courses!A:E,4,FALSE)</f>
        <v>0.0</v>
      </c>
      <c r="F824" t="n">
        <f>VLOOKUP(data[[#This Row],[Course ID]],courses!A:E,5,FALSE)</f>
        <v>0.0</v>
      </c>
      <c r="G824" t="inlineStr">
        <is>
          <t>4261082</t>
        </is>
      </c>
      <c r="H824" t="inlineStr">
        <is>
          <t>EngageInstructorFeedback</t>
        </is>
      </c>
      <c r="I824" t="n">
        <v>0.0</v>
      </c>
      <c r="J824" t="n">
        <v>0.0</v>
      </c>
      <c r="K824" t="n">
        <v>1.0</v>
      </c>
      <c r="L824" t="n">
        <v>0.0</v>
      </c>
      <c r="M824" t="n">
        <v>1.610622579E9</v>
      </c>
      <c r="N824" t="inlineStr">
        <is>
          <t>6859</t>
        </is>
      </c>
      <c r="O824" t="inlineStr">
        <is>
          <t>pdf</t>
        </is>
      </c>
      <c r="P824" t="inlineStr">
        <is>
          <t/>
        </is>
      </c>
      <c r="Q824" t="inlineStr">
        <is>
          <t/>
        </is>
      </c>
      <c r="R824" t="inlineStr">
        <is>
          <t/>
        </is>
      </c>
      <c r="S824" t="inlineStr">
        <is>
          <t/>
        </is>
      </c>
      <c r="T824" t="n">
        <v>44207.0</v>
      </c>
      <c r="U824" t="n">
        <v>0.0</v>
      </c>
      <c r="V824" t="n">
        <v>1.0</v>
      </c>
    </row>
    <row r="825">
      <c r="A825" t="n">
        <v>7.20894631E8</v>
      </c>
      <c r="B825" t="inlineStr">
        <is>
          <t>26267</t>
        </is>
      </c>
      <c r="C825" t="n">
        <f>VLOOKUP(data[[#This Row],[Course ID]],courses!A:E,2,FALSE)</f>
        <v>0.0</v>
      </c>
      <c r="D825" t="n">
        <f>VLOOKUP(data[[#This Row],[Course ID]],courses!A:E,3,FALSE)</f>
        <v>0.0</v>
      </c>
      <c r="E825" t="n">
        <f>VLOOKUP(data[[#This Row],[Course ID]],courses!A:E,4,FALSE)</f>
        <v>0.0</v>
      </c>
      <c r="F825" t="n">
        <f>VLOOKUP(data[[#This Row],[Course ID]],courses!A:E,5,FALSE)</f>
        <v>0.0</v>
      </c>
      <c r="G825" t="inlineStr">
        <is>
          <t>4261082</t>
        </is>
      </c>
      <c r="H825" t="inlineStr">
        <is>
          <t>AlteredThroughInstructorFeedback</t>
        </is>
      </c>
      <c r="I825" t="n">
        <v>0.0</v>
      </c>
      <c r="J825" t="n">
        <v>0.0</v>
      </c>
      <c r="K825" t="n">
        <v>0.0</v>
      </c>
      <c r="L825" t="n">
        <v>1.0</v>
      </c>
      <c r="M825" t="n">
        <v>1.610622585E9</v>
      </c>
      <c r="N825" t="inlineStr">
        <is>
          <t>6859</t>
        </is>
      </c>
      <c r="O825" t="inlineStr">
        <is>
          <t>pdf</t>
        </is>
      </c>
      <c r="P825" t="inlineStr">
        <is>
          <t/>
        </is>
      </c>
      <c r="Q825" t="n">
        <v>0.981</v>
      </c>
      <c r="R825" t="n">
        <v>1.0</v>
      </c>
      <c r="S825" t="inlineStr">
        <is>
          <t>pdf1</t>
        </is>
      </c>
      <c r="T825" t="n">
        <v>44207.0</v>
      </c>
      <c r="U825" t="n">
        <v>0.0</v>
      </c>
      <c r="V825" t="n">
        <v>1.0</v>
      </c>
    </row>
    <row r="826">
      <c r="A826" t="n">
        <v>1.323974547E9</v>
      </c>
      <c r="B826" t="inlineStr">
        <is>
          <t>26267</t>
        </is>
      </c>
      <c r="C826" t="n">
        <f>VLOOKUP(data[[#This Row],[Course ID]],courses!A:E,2,FALSE)</f>
        <v>0.0</v>
      </c>
      <c r="D826" t="n">
        <f>VLOOKUP(data[[#This Row],[Course ID]],courses!A:E,3,FALSE)</f>
        <v>0.0</v>
      </c>
      <c r="E826" t="n">
        <f>VLOOKUP(data[[#This Row],[Course ID]],courses!A:E,4,FALSE)</f>
        <v>0.0</v>
      </c>
      <c r="F826" t="n">
        <f>VLOOKUP(data[[#This Row],[Course ID]],courses!A:E,5,FALSE)</f>
        <v>0.0</v>
      </c>
      <c r="G826" t="inlineStr">
        <is>
          <t>4261079</t>
        </is>
      </c>
      <c r="H826" t="inlineStr">
        <is>
          <t>EngageInstructorFeedback</t>
        </is>
      </c>
      <c r="I826" t="n">
        <v>0.0</v>
      </c>
      <c r="J826" t="n">
        <v>0.0</v>
      </c>
      <c r="K826" t="n">
        <v>1.0</v>
      </c>
      <c r="L826" t="n">
        <v>0.0</v>
      </c>
      <c r="M826" t="n">
        <v>1.61062264E9</v>
      </c>
      <c r="N826" t="inlineStr">
        <is>
          <t>6859</t>
        </is>
      </c>
      <c r="O826" t="inlineStr">
        <is>
          <t>pdf</t>
        </is>
      </c>
      <c r="P826" t="inlineStr">
        <is>
          <t/>
        </is>
      </c>
      <c r="Q826" t="inlineStr">
        <is>
          <t/>
        </is>
      </c>
      <c r="R826" t="inlineStr">
        <is>
          <t/>
        </is>
      </c>
      <c r="S826" t="inlineStr">
        <is>
          <t/>
        </is>
      </c>
      <c r="T826" t="n">
        <v>44207.0</v>
      </c>
      <c r="U826" t="n">
        <v>0.0</v>
      </c>
      <c r="V826" t="n">
        <v>1.0</v>
      </c>
    </row>
    <row r="827">
      <c r="A827" t="n">
        <v>-1.52789126E8</v>
      </c>
      <c r="B827" t="inlineStr">
        <is>
          <t>26267</t>
        </is>
      </c>
      <c r="C827" t="n">
        <f>VLOOKUP(data[[#This Row],[Course ID]],courses!A:E,2,FALSE)</f>
        <v>0.0</v>
      </c>
      <c r="D827" t="n">
        <f>VLOOKUP(data[[#This Row],[Course ID]],courses!A:E,3,FALSE)</f>
        <v>0.0</v>
      </c>
      <c r="E827" t="n">
        <f>VLOOKUP(data[[#This Row],[Course ID]],courses!A:E,4,FALSE)</f>
        <v>0.0</v>
      </c>
      <c r="F827" t="n">
        <f>VLOOKUP(data[[#This Row],[Course ID]],courses!A:E,5,FALSE)</f>
        <v>0.0</v>
      </c>
      <c r="G827" t="inlineStr">
        <is>
          <t>4261079</t>
        </is>
      </c>
      <c r="H827" t="inlineStr">
        <is>
          <t>AlteredThroughInstructorFeedback</t>
        </is>
      </c>
      <c r="I827" t="n">
        <v>0.0</v>
      </c>
      <c r="J827" t="n">
        <v>0.0</v>
      </c>
      <c r="K827" t="n">
        <v>0.0</v>
      </c>
      <c r="L827" t="n">
        <v>1.0</v>
      </c>
      <c r="M827" t="n">
        <v>1.610622647E9</v>
      </c>
      <c r="N827" t="inlineStr">
        <is>
          <t>6859</t>
        </is>
      </c>
      <c r="O827" t="inlineStr">
        <is>
          <t>pdf</t>
        </is>
      </c>
      <c r="P827" t="inlineStr">
        <is>
          <t/>
        </is>
      </c>
      <c r="Q827" t="n">
        <v>0.981</v>
      </c>
      <c r="R827" t="n">
        <v>1.0</v>
      </c>
      <c r="S827" t="inlineStr">
        <is>
          <t>pdf1</t>
        </is>
      </c>
      <c r="T827" t="n">
        <v>44207.0</v>
      </c>
      <c r="U827" t="n">
        <v>0.0</v>
      </c>
      <c r="V827" t="n">
        <v>1.0</v>
      </c>
    </row>
    <row r="828">
      <c r="A828" t="n">
        <v>-8.05917605E8</v>
      </c>
      <c r="B828" t="inlineStr">
        <is>
          <t>26267</t>
        </is>
      </c>
      <c r="C828" t="n">
        <f>VLOOKUP(data[[#This Row],[Course ID]],courses!A:E,2,FALSE)</f>
        <v>0.0</v>
      </c>
      <c r="D828" t="n">
        <f>VLOOKUP(data[[#This Row],[Course ID]],courses!A:E,3,FALSE)</f>
        <v>0.0</v>
      </c>
      <c r="E828" t="n">
        <f>VLOOKUP(data[[#This Row],[Course ID]],courses!A:E,4,FALSE)</f>
        <v>0.0</v>
      </c>
      <c r="F828" t="n">
        <f>VLOOKUP(data[[#This Row],[Course ID]],courses!A:E,5,FALSE)</f>
        <v>0.0</v>
      </c>
      <c r="G828" t="inlineStr">
        <is>
          <t>4261077</t>
        </is>
      </c>
      <c r="H828" t="inlineStr">
        <is>
          <t>EngageInstructorFeedback</t>
        </is>
      </c>
      <c r="I828" t="n">
        <v>0.0</v>
      </c>
      <c r="J828" t="n">
        <v>0.0</v>
      </c>
      <c r="K828" t="n">
        <v>1.0</v>
      </c>
      <c r="L828" t="n">
        <v>0.0</v>
      </c>
      <c r="M828" t="n">
        <v>1.610622704E9</v>
      </c>
      <c r="N828" t="inlineStr">
        <is>
          <t>6859</t>
        </is>
      </c>
      <c r="O828" t="inlineStr">
        <is>
          <t>pdf</t>
        </is>
      </c>
      <c r="P828" t="inlineStr">
        <is>
          <t/>
        </is>
      </c>
      <c r="Q828" t="inlineStr">
        <is>
          <t/>
        </is>
      </c>
      <c r="R828" t="inlineStr">
        <is>
          <t/>
        </is>
      </c>
      <c r="S828" t="inlineStr">
        <is>
          <t/>
        </is>
      </c>
      <c r="T828" t="n">
        <v>44207.0</v>
      </c>
      <c r="U828" t="n">
        <v>0.0</v>
      </c>
      <c r="V828" t="n">
        <v>1.0</v>
      </c>
    </row>
    <row r="829">
      <c r="A829" t="n">
        <v>-1.542633193E9</v>
      </c>
      <c r="B829" t="inlineStr">
        <is>
          <t>26267</t>
        </is>
      </c>
      <c r="C829" t="n">
        <f>VLOOKUP(data[[#This Row],[Course ID]],courses!A:E,2,FALSE)</f>
        <v>0.0</v>
      </c>
      <c r="D829" t="n">
        <f>VLOOKUP(data[[#This Row],[Course ID]],courses!A:E,3,FALSE)</f>
        <v>0.0</v>
      </c>
      <c r="E829" t="n">
        <f>VLOOKUP(data[[#This Row],[Course ID]],courses!A:E,4,FALSE)</f>
        <v>0.0</v>
      </c>
      <c r="F829" t="n">
        <f>VLOOKUP(data[[#This Row],[Course ID]],courses!A:E,5,FALSE)</f>
        <v>0.0</v>
      </c>
      <c r="G829" t="inlineStr">
        <is>
          <t>4261077</t>
        </is>
      </c>
      <c r="H829" t="inlineStr">
        <is>
          <t>AlteredThroughInstructorFeedback</t>
        </is>
      </c>
      <c r="I829" t="n">
        <v>0.0</v>
      </c>
      <c r="J829" t="n">
        <v>0.0</v>
      </c>
      <c r="K829" t="n">
        <v>0.0</v>
      </c>
      <c r="L829" t="n">
        <v>1.0</v>
      </c>
      <c r="M829" t="n">
        <v>1.610622709E9</v>
      </c>
      <c r="N829" t="inlineStr">
        <is>
          <t>6859</t>
        </is>
      </c>
      <c r="O829" t="inlineStr">
        <is>
          <t>pdf</t>
        </is>
      </c>
      <c r="P829" t="inlineStr">
        <is>
          <t/>
        </is>
      </c>
      <c r="Q829" t="n">
        <v>0.981</v>
      </c>
      <c r="R829" t="n">
        <v>1.0</v>
      </c>
      <c r="S829" t="inlineStr">
        <is>
          <t>pdf1</t>
        </is>
      </c>
      <c r="T829" t="n">
        <v>44207.0</v>
      </c>
      <c r="U829" t="n">
        <v>0.0</v>
      </c>
      <c r="V829" t="n">
        <v>1.0</v>
      </c>
    </row>
    <row r="830">
      <c r="A830" t="n">
        <v>1.234210144E9</v>
      </c>
      <c r="B830" t="inlineStr">
        <is>
          <t>26267</t>
        </is>
      </c>
      <c r="C830" t="n">
        <f>VLOOKUP(data[[#This Row],[Course ID]],courses!A:E,2,FALSE)</f>
        <v>0.0</v>
      </c>
      <c r="D830" t="n">
        <f>VLOOKUP(data[[#This Row],[Course ID]],courses!A:E,3,FALSE)</f>
        <v>0.0</v>
      </c>
      <c r="E830" t="n">
        <f>VLOOKUP(data[[#This Row],[Course ID]],courses!A:E,4,FALSE)</f>
        <v>0.0</v>
      </c>
      <c r="F830" t="n">
        <f>VLOOKUP(data[[#This Row],[Course ID]],courses!A:E,5,FALSE)</f>
        <v>0.0</v>
      </c>
      <c r="G830" t="inlineStr">
        <is>
          <t>4181539</t>
        </is>
      </c>
      <c r="H830" t="inlineStr">
        <is>
          <t>EngageInstructorFeedback</t>
        </is>
      </c>
      <c r="I830" t="n">
        <v>0.0</v>
      </c>
      <c r="J830" t="n">
        <v>0.0</v>
      </c>
      <c r="K830" t="n">
        <v>1.0</v>
      </c>
      <c r="L830" t="n">
        <v>0.0</v>
      </c>
      <c r="M830" t="n">
        <v>1.610622777E9</v>
      </c>
      <c r="N830" t="inlineStr">
        <is>
          <t>6859</t>
        </is>
      </c>
      <c r="O830" t="inlineStr">
        <is>
          <t>pdf</t>
        </is>
      </c>
      <c r="P830" t="inlineStr">
        <is>
          <t/>
        </is>
      </c>
      <c r="Q830" t="inlineStr">
        <is>
          <t/>
        </is>
      </c>
      <c r="R830" t="inlineStr">
        <is>
          <t/>
        </is>
      </c>
      <c r="S830" t="inlineStr">
        <is>
          <t/>
        </is>
      </c>
      <c r="T830" t="n">
        <v>44207.0</v>
      </c>
      <c r="U830" t="n">
        <v>0.0</v>
      </c>
      <c r="V830" t="n">
        <v>1.0</v>
      </c>
    </row>
    <row r="831">
      <c r="A831" t="n">
        <v>-1.77237136E8</v>
      </c>
      <c r="B831" t="inlineStr">
        <is>
          <t>26267</t>
        </is>
      </c>
      <c r="C831" t="n">
        <f>VLOOKUP(data[[#This Row],[Course ID]],courses!A:E,2,FALSE)</f>
        <v>0.0</v>
      </c>
      <c r="D831" t="n">
        <f>VLOOKUP(data[[#This Row],[Course ID]],courses!A:E,3,FALSE)</f>
        <v>0.0</v>
      </c>
      <c r="E831" t="n">
        <f>VLOOKUP(data[[#This Row],[Course ID]],courses!A:E,4,FALSE)</f>
        <v>0.0</v>
      </c>
      <c r="F831" t="n">
        <f>VLOOKUP(data[[#This Row],[Course ID]],courses!A:E,5,FALSE)</f>
        <v>0.0</v>
      </c>
      <c r="G831" t="inlineStr">
        <is>
          <t>4181539</t>
        </is>
      </c>
      <c r="H831" t="inlineStr">
        <is>
          <t>AlteredThroughInstructorFeedback</t>
        </is>
      </c>
      <c r="I831" t="n">
        <v>0.0</v>
      </c>
      <c r="J831" t="n">
        <v>0.0</v>
      </c>
      <c r="K831" t="n">
        <v>0.0</v>
      </c>
      <c r="L831" t="n">
        <v>1.0</v>
      </c>
      <c r="M831" t="n">
        <v>1.610622783E9</v>
      </c>
      <c r="N831" t="inlineStr">
        <is>
          <t>6859</t>
        </is>
      </c>
      <c r="O831" t="inlineStr">
        <is>
          <t>pdf</t>
        </is>
      </c>
      <c r="P831" t="inlineStr">
        <is>
          <t/>
        </is>
      </c>
      <c r="Q831" t="n">
        <v>0.981</v>
      </c>
      <c r="R831" t="n">
        <v>1.0</v>
      </c>
      <c r="S831" t="inlineStr">
        <is>
          <t>pdf1</t>
        </is>
      </c>
      <c r="T831" t="n">
        <v>44207.0</v>
      </c>
      <c r="U831" t="n">
        <v>0.0</v>
      </c>
      <c r="V831" t="n">
        <v>1.0</v>
      </c>
    </row>
    <row r="832">
      <c r="A832" t="n">
        <v>6.26566589E8</v>
      </c>
      <c r="B832" t="inlineStr">
        <is>
          <t>26267</t>
        </is>
      </c>
      <c r="C832" t="n">
        <f>VLOOKUP(data[[#This Row],[Course ID]],courses!A:E,2,FALSE)</f>
        <v>0.0</v>
      </c>
      <c r="D832" t="n">
        <f>VLOOKUP(data[[#This Row],[Course ID]],courses!A:E,3,FALSE)</f>
        <v>0.0</v>
      </c>
      <c r="E832" t="n">
        <f>VLOOKUP(data[[#This Row],[Course ID]],courses!A:E,4,FALSE)</f>
        <v>0.0</v>
      </c>
      <c r="F832" t="n">
        <f>VLOOKUP(data[[#This Row],[Course ID]],courses!A:E,5,FALSE)</f>
        <v>0.0</v>
      </c>
      <c r="G832" t="inlineStr">
        <is>
          <t>1817712</t>
        </is>
      </c>
      <c r="H832" t="inlineStr">
        <is>
          <t>EngageInstructorFeedback</t>
        </is>
      </c>
      <c r="I832" t="n">
        <v>0.0</v>
      </c>
      <c r="J832" t="n">
        <v>0.0</v>
      </c>
      <c r="K832" t="n">
        <v>1.0</v>
      </c>
      <c r="L832" t="n">
        <v>0.0</v>
      </c>
      <c r="M832" t="n">
        <v>1.610622839E9</v>
      </c>
      <c r="N832" t="inlineStr">
        <is>
          <t>6859</t>
        </is>
      </c>
      <c r="O832" t="inlineStr">
        <is>
          <t>pdf</t>
        </is>
      </c>
      <c r="P832" t="inlineStr">
        <is>
          <t/>
        </is>
      </c>
      <c r="Q832" t="inlineStr">
        <is>
          <t/>
        </is>
      </c>
      <c r="R832" t="inlineStr">
        <is>
          <t/>
        </is>
      </c>
      <c r="S832" t="inlineStr">
        <is>
          <t/>
        </is>
      </c>
      <c r="T832" t="n">
        <v>44207.0</v>
      </c>
      <c r="U832" t="n">
        <v>0.0</v>
      </c>
      <c r="V832" t="n">
        <v>1.0</v>
      </c>
    </row>
    <row r="833">
      <c r="A833" t="n">
        <v>-1.773714429E9</v>
      </c>
      <c r="B833" t="inlineStr">
        <is>
          <t>26267</t>
        </is>
      </c>
      <c r="C833" t="n">
        <f>VLOOKUP(data[[#This Row],[Course ID]],courses!A:E,2,FALSE)</f>
        <v>0.0</v>
      </c>
      <c r="D833" t="n">
        <f>VLOOKUP(data[[#This Row],[Course ID]],courses!A:E,3,FALSE)</f>
        <v>0.0</v>
      </c>
      <c r="E833" t="n">
        <f>VLOOKUP(data[[#This Row],[Course ID]],courses!A:E,4,FALSE)</f>
        <v>0.0</v>
      </c>
      <c r="F833" t="n">
        <f>VLOOKUP(data[[#This Row],[Course ID]],courses!A:E,5,FALSE)</f>
        <v>0.0</v>
      </c>
      <c r="G833" t="inlineStr">
        <is>
          <t>1817712</t>
        </is>
      </c>
      <c r="H833" t="inlineStr">
        <is>
          <t>AlteredThroughInstructorFeedback</t>
        </is>
      </c>
      <c r="I833" t="n">
        <v>0.0</v>
      </c>
      <c r="J833" t="n">
        <v>0.0</v>
      </c>
      <c r="K833" t="n">
        <v>0.0</v>
      </c>
      <c r="L833" t="n">
        <v>1.0</v>
      </c>
      <c r="M833" t="n">
        <v>1.610622844E9</v>
      </c>
      <c r="N833" t="inlineStr">
        <is>
          <t>6859</t>
        </is>
      </c>
      <c r="O833" t="inlineStr">
        <is>
          <t>pdf</t>
        </is>
      </c>
      <c r="P833" t="inlineStr">
        <is>
          <t/>
        </is>
      </c>
      <c r="Q833" t="n">
        <v>0.981</v>
      </c>
      <c r="R833" t="n">
        <v>1.0</v>
      </c>
      <c r="S833" t="inlineStr">
        <is>
          <t>pdf1</t>
        </is>
      </c>
      <c r="T833" t="n">
        <v>44207.0</v>
      </c>
      <c r="U833" t="n">
        <v>0.0</v>
      </c>
      <c r="V833" t="n">
        <v>1.0</v>
      </c>
    </row>
    <row r="834">
      <c r="A834" t="n">
        <v>3.6294581E8</v>
      </c>
      <c r="B834" t="inlineStr">
        <is>
          <t>26267</t>
        </is>
      </c>
      <c r="C834" t="n">
        <f>VLOOKUP(data[[#This Row],[Course ID]],courses!A:E,2,FALSE)</f>
        <v>0.0</v>
      </c>
      <c r="D834" t="n">
        <f>VLOOKUP(data[[#This Row],[Course ID]],courses!A:E,3,FALSE)</f>
        <v>0.0</v>
      </c>
      <c r="E834" t="n">
        <f>VLOOKUP(data[[#This Row],[Course ID]],courses!A:E,4,FALSE)</f>
        <v>0.0</v>
      </c>
      <c r="F834" t="n">
        <f>VLOOKUP(data[[#This Row],[Course ID]],courses!A:E,5,FALSE)</f>
        <v>0.0</v>
      </c>
      <c r="G834" t="inlineStr">
        <is>
          <t>4261078</t>
        </is>
      </c>
      <c r="H834" t="inlineStr">
        <is>
          <t>EngageInstructorFeedback</t>
        </is>
      </c>
      <c r="I834" t="n">
        <v>0.0</v>
      </c>
      <c r="J834" t="n">
        <v>0.0</v>
      </c>
      <c r="K834" t="n">
        <v>1.0</v>
      </c>
      <c r="L834" t="n">
        <v>0.0</v>
      </c>
      <c r="M834" t="n">
        <v>1.610622898E9</v>
      </c>
      <c r="N834" t="inlineStr">
        <is>
          <t>6859</t>
        </is>
      </c>
      <c r="O834" t="inlineStr">
        <is>
          <t>pdf</t>
        </is>
      </c>
      <c r="P834" t="inlineStr">
        <is>
          <t/>
        </is>
      </c>
      <c r="Q834" t="inlineStr">
        <is>
          <t/>
        </is>
      </c>
      <c r="R834" t="inlineStr">
        <is>
          <t/>
        </is>
      </c>
      <c r="S834" t="inlineStr">
        <is>
          <t/>
        </is>
      </c>
      <c r="T834" t="n">
        <v>44207.0</v>
      </c>
      <c r="U834" t="n">
        <v>0.0</v>
      </c>
      <c r="V834" t="n">
        <v>1.0</v>
      </c>
    </row>
    <row r="835">
      <c r="A835" t="n">
        <v>2.01136708E8</v>
      </c>
      <c r="B835" t="inlineStr">
        <is>
          <t>26267</t>
        </is>
      </c>
      <c r="C835" t="n">
        <f>VLOOKUP(data[[#This Row],[Course ID]],courses!A:E,2,FALSE)</f>
        <v>0.0</v>
      </c>
      <c r="D835" t="n">
        <f>VLOOKUP(data[[#This Row],[Course ID]],courses!A:E,3,FALSE)</f>
        <v>0.0</v>
      </c>
      <c r="E835" t="n">
        <f>VLOOKUP(data[[#This Row],[Course ID]],courses!A:E,4,FALSE)</f>
        <v>0.0</v>
      </c>
      <c r="F835" t="n">
        <f>VLOOKUP(data[[#This Row],[Course ID]],courses!A:E,5,FALSE)</f>
        <v>0.0</v>
      </c>
      <c r="G835" t="inlineStr">
        <is>
          <t>4261078</t>
        </is>
      </c>
      <c r="H835" t="inlineStr">
        <is>
          <t>AlteredThroughInstructorFeedback</t>
        </is>
      </c>
      <c r="I835" t="n">
        <v>0.0</v>
      </c>
      <c r="J835" t="n">
        <v>0.0</v>
      </c>
      <c r="K835" t="n">
        <v>0.0</v>
      </c>
      <c r="L835" t="n">
        <v>1.0</v>
      </c>
      <c r="M835" t="n">
        <v>1.610622904E9</v>
      </c>
      <c r="N835" t="inlineStr">
        <is>
          <t>6859</t>
        </is>
      </c>
      <c r="O835" t="inlineStr">
        <is>
          <t>pdf</t>
        </is>
      </c>
      <c r="P835" t="inlineStr">
        <is>
          <t/>
        </is>
      </c>
      <c r="Q835" t="n">
        <v>0.981</v>
      </c>
      <c r="R835" t="n">
        <v>1.0</v>
      </c>
      <c r="S835" t="inlineStr">
        <is>
          <t>pdf1</t>
        </is>
      </c>
      <c r="T835" t="n">
        <v>44207.0</v>
      </c>
      <c r="U835" t="n">
        <v>0.0</v>
      </c>
      <c r="V835" t="n">
        <v>1.0</v>
      </c>
    </row>
    <row r="836">
      <c r="A836" t="n">
        <v>-2.80125568E8</v>
      </c>
      <c r="B836" t="inlineStr">
        <is>
          <t>26267</t>
        </is>
      </c>
      <c r="C836" t="n">
        <f>VLOOKUP(data[[#This Row],[Course ID]],courses!A:E,2,FALSE)</f>
        <v>0.0</v>
      </c>
      <c r="D836" t="n">
        <f>VLOOKUP(data[[#This Row],[Course ID]],courses!A:E,3,FALSE)</f>
        <v>0.0</v>
      </c>
      <c r="E836" t="n">
        <f>VLOOKUP(data[[#This Row],[Course ID]],courses!A:E,4,FALSE)</f>
        <v>0.0</v>
      </c>
      <c r="F836" t="n">
        <f>VLOOKUP(data[[#This Row],[Course ID]],courses!A:E,5,FALSE)</f>
        <v>0.0</v>
      </c>
      <c r="G836" t="inlineStr">
        <is>
          <t>4188183</t>
        </is>
      </c>
      <c r="H836" t="inlineStr">
        <is>
          <t>EngageInstructorFeedback</t>
        </is>
      </c>
      <c r="I836" t="n">
        <v>0.0</v>
      </c>
      <c r="J836" t="n">
        <v>0.0</v>
      </c>
      <c r="K836" t="n">
        <v>1.0</v>
      </c>
      <c r="L836" t="n">
        <v>0.0</v>
      </c>
      <c r="M836" t="n">
        <v>1.610622962E9</v>
      </c>
      <c r="N836" t="inlineStr">
        <is>
          <t>6859</t>
        </is>
      </c>
      <c r="O836" t="inlineStr">
        <is>
          <t>pdf</t>
        </is>
      </c>
      <c r="P836" t="inlineStr">
        <is>
          <t/>
        </is>
      </c>
      <c r="Q836" t="inlineStr">
        <is>
          <t/>
        </is>
      </c>
      <c r="R836" t="inlineStr">
        <is>
          <t/>
        </is>
      </c>
      <c r="S836" t="inlineStr">
        <is>
          <t/>
        </is>
      </c>
      <c r="T836" t="n">
        <v>44207.0</v>
      </c>
      <c r="U836" t="n">
        <v>0.0</v>
      </c>
      <c r="V836" t="n">
        <v>1.0</v>
      </c>
    </row>
    <row r="837">
      <c r="A837" t="n">
        <v>2.16568799E8</v>
      </c>
      <c r="B837" t="inlineStr">
        <is>
          <t>26267</t>
        </is>
      </c>
      <c r="C837" t="n">
        <f>VLOOKUP(data[[#This Row],[Course ID]],courses!A:E,2,FALSE)</f>
        <v>0.0</v>
      </c>
      <c r="D837" t="n">
        <f>VLOOKUP(data[[#This Row],[Course ID]],courses!A:E,3,FALSE)</f>
        <v>0.0</v>
      </c>
      <c r="E837" t="n">
        <f>VLOOKUP(data[[#This Row],[Course ID]],courses!A:E,4,FALSE)</f>
        <v>0.0</v>
      </c>
      <c r="F837" t="n">
        <f>VLOOKUP(data[[#This Row],[Course ID]],courses!A:E,5,FALSE)</f>
        <v>0.0</v>
      </c>
      <c r="G837" t="inlineStr">
        <is>
          <t>4188183</t>
        </is>
      </c>
      <c r="H837" t="inlineStr">
        <is>
          <t>AlteredThroughInstructorFeedback</t>
        </is>
      </c>
      <c r="I837" t="n">
        <v>0.0</v>
      </c>
      <c r="J837" t="n">
        <v>0.0</v>
      </c>
      <c r="K837" t="n">
        <v>0.0</v>
      </c>
      <c r="L837" t="n">
        <v>1.0</v>
      </c>
      <c r="M837" t="n">
        <v>1.610622968E9</v>
      </c>
      <c r="N837" t="inlineStr">
        <is>
          <t>6859</t>
        </is>
      </c>
      <c r="O837" t="inlineStr">
        <is>
          <t>pdf</t>
        </is>
      </c>
      <c r="P837" t="inlineStr">
        <is>
          <t/>
        </is>
      </c>
      <c r="Q837" t="n">
        <v>0.981</v>
      </c>
      <c r="R837" t="n">
        <v>1.0</v>
      </c>
      <c r="S837" t="inlineStr">
        <is>
          <t>pdf1</t>
        </is>
      </c>
      <c r="T837" t="n">
        <v>44207.0</v>
      </c>
      <c r="U837" t="n">
        <v>0.0</v>
      </c>
      <c r="V837" t="n">
        <v>1.0</v>
      </c>
    </row>
    <row r="838">
      <c r="A838" t="n">
        <v>1.447599158E9</v>
      </c>
      <c r="B838" t="inlineStr">
        <is>
          <t>26267</t>
        </is>
      </c>
      <c r="C838" t="n">
        <f>VLOOKUP(data[[#This Row],[Course ID]],courses!A:E,2,FALSE)</f>
        <v>0.0</v>
      </c>
      <c r="D838" t="n">
        <f>VLOOKUP(data[[#This Row],[Course ID]],courses!A:E,3,FALSE)</f>
        <v>0.0</v>
      </c>
      <c r="E838" t="n">
        <f>VLOOKUP(data[[#This Row],[Course ID]],courses!A:E,4,FALSE)</f>
        <v>0.0</v>
      </c>
      <c r="F838" t="n">
        <f>VLOOKUP(data[[#This Row],[Course ID]],courses!A:E,5,FALSE)</f>
        <v>0.0</v>
      </c>
      <c r="G838" t="inlineStr">
        <is>
          <t>4266861</t>
        </is>
      </c>
      <c r="H838" t="inlineStr">
        <is>
          <t>EngageInstructorFeedback</t>
        </is>
      </c>
      <c r="I838" t="n">
        <v>0.0</v>
      </c>
      <c r="J838" t="n">
        <v>0.0</v>
      </c>
      <c r="K838" t="n">
        <v>1.0</v>
      </c>
      <c r="L838" t="n">
        <v>0.0</v>
      </c>
      <c r="M838" t="n">
        <v>1.610623025E9</v>
      </c>
      <c r="N838" t="inlineStr">
        <is>
          <t>6859</t>
        </is>
      </c>
      <c r="O838" t="inlineStr">
        <is>
          <t>pdf</t>
        </is>
      </c>
      <c r="P838" t="inlineStr">
        <is>
          <t/>
        </is>
      </c>
      <c r="Q838" t="inlineStr">
        <is>
          <t/>
        </is>
      </c>
      <c r="R838" t="inlineStr">
        <is>
          <t/>
        </is>
      </c>
      <c r="S838" t="inlineStr">
        <is>
          <t/>
        </is>
      </c>
      <c r="T838" t="n">
        <v>44207.0</v>
      </c>
      <c r="U838" t="n">
        <v>0.0</v>
      </c>
      <c r="V838" t="n">
        <v>1.0</v>
      </c>
    </row>
    <row r="839">
      <c r="A839" t="n">
        <v>-7.6201339E8</v>
      </c>
      <c r="B839" t="inlineStr">
        <is>
          <t>26267</t>
        </is>
      </c>
      <c r="C839" t="n">
        <f>VLOOKUP(data[[#This Row],[Course ID]],courses!A:E,2,FALSE)</f>
        <v>0.0</v>
      </c>
      <c r="D839" t="n">
        <f>VLOOKUP(data[[#This Row],[Course ID]],courses!A:E,3,FALSE)</f>
        <v>0.0</v>
      </c>
      <c r="E839" t="n">
        <f>VLOOKUP(data[[#This Row],[Course ID]],courses!A:E,4,FALSE)</f>
        <v>0.0</v>
      </c>
      <c r="F839" t="n">
        <f>VLOOKUP(data[[#This Row],[Course ID]],courses!A:E,5,FALSE)</f>
        <v>0.0</v>
      </c>
      <c r="G839" t="inlineStr">
        <is>
          <t>4266861</t>
        </is>
      </c>
      <c r="H839" t="inlineStr">
        <is>
          <t>AlteredThroughInstructorFeedback</t>
        </is>
      </c>
      <c r="I839" t="n">
        <v>0.0</v>
      </c>
      <c r="J839" t="n">
        <v>0.0</v>
      </c>
      <c r="K839" t="n">
        <v>0.0</v>
      </c>
      <c r="L839" t="n">
        <v>1.0</v>
      </c>
      <c r="M839" t="n">
        <v>1.610623031E9</v>
      </c>
      <c r="N839" t="inlineStr">
        <is>
          <t>6859</t>
        </is>
      </c>
      <c r="O839" t="inlineStr">
        <is>
          <t>pdf</t>
        </is>
      </c>
      <c r="P839" t="inlineStr">
        <is>
          <t/>
        </is>
      </c>
      <c r="Q839" t="n">
        <v>0.981</v>
      </c>
      <c r="R839" t="n">
        <v>1.0</v>
      </c>
      <c r="S839" t="inlineStr">
        <is>
          <t>pdf1</t>
        </is>
      </c>
      <c r="T839" t="n">
        <v>44207.0</v>
      </c>
      <c r="U839" t="n">
        <v>0.0</v>
      </c>
      <c r="V839" t="n">
        <v>1.0</v>
      </c>
    </row>
    <row r="840">
      <c r="A840" t="n">
        <v>-1.41774044E9</v>
      </c>
      <c r="B840" t="inlineStr">
        <is>
          <t>26267</t>
        </is>
      </c>
      <c r="C840" t="n">
        <f>VLOOKUP(data[[#This Row],[Course ID]],courses!A:E,2,FALSE)</f>
        <v>0.0</v>
      </c>
      <c r="D840" t="n">
        <f>VLOOKUP(data[[#This Row],[Course ID]],courses!A:E,3,FALSE)</f>
        <v>0.0</v>
      </c>
      <c r="E840" t="n">
        <f>VLOOKUP(data[[#This Row],[Course ID]],courses!A:E,4,FALSE)</f>
        <v>0.0</v>
      </c>
      <c r="F840" t="n">
        <f>VLOOKUP(data[[#This Row],[Course ID]],courses!A:E,5,FALSE)</f>
        <v>0.0</v>
      </c>
      <c r="G840" t="inlineStr">
        <is>
          <t>4261080</t>
        </is>
      </c>
      <c r="H840" t="inlineStr">
        <is>
          <t>EngageInstructorFeedback</t>
        </is>
      </c>
      <c r="I840" t="n">
        <v>0.0</v>
      </c>
      <c r="J840" t="n">
        <v>0.0</v>
      </c>
      <c r="K840" t="n">
        <v>1.0</v>
      </c>
      <c r="L840" t="n">
        <v>0.0</v>
      </c>
      <c r="M840" t="n">
        <v>1.610623086E9</v>
      </c>
      <c r="N840" t="inlineStr">
        <is>
          <t>6859</t>
        </is>
      </c>
      <c r="O840" t="inlineStr">
        <is>
          <t>pdf</t>
        </is>
      </c>
      <c r="P840" t="inlineStr">
        <is>
          <t/>
        </is>
      </c>
      <c r="Q840" t="inlineStr">
        <is>
          <t/>
        </is>
      </c>
      <c r="R840" t="inlineStr">
        <is>
          <t/>
        </is>
      </c>
      <c r="S840" t="inlineStr">
        <is>
          <t/>
        </is>
      </c>
      <c r="T840" t="n">
        <v>44207.0</v>
      </c>
      <c r="U840" t="n">
        <v>0.0</v>
      </c>
      <c r="V840" t="n">
        <v>1.0</v>
      </c>
    </row>
    <row r="841">
      <c r="A841" t="n">
        <v>7.28415999E8</v>
      </c>
      <c r="B841" t="inlineStr">
        <is>
          <t>26267</t>
        </is>
      </c>
      <c r="C841" t="n">
        <f>VLOOKUP(data[[#This Row],[Course ID]],courses!A:E,2,FALSE)</f>
        <v>0.0</v>
      </c>
      <c r="D841" t="n">
        <f>VLOOKUP(data[[#This Row],[Course ID]],courses!A:E,3,FALSE)</f>
        <v>0.0</v>
      </c>
      <c r="E841" t="n">
        <f>VLOOKUP(data[[#This Row],[Course ID]],courses!A:E,4,FALSE)</f>
        <v>0.0</v>
      </c>
      <c r="F841" t="n">
        <f>VLOOKUP(data[[#This Row],[Course ID]],courses!A:E,5,FALSE)</f>
        <v>0.0</v>
      </c>
      <c r="G841" t="inlineStr">
        <is>
          <t>4261080</t>
        </is>
      </c>
      <c r="H841" t="inlineStr">
        <is>
          <t>AlteredThroughInstructorFeedback</t>
        </is>
      </c>
      <c r="I841" t="n">
        <v>0.0</v>
      </c>
      <c r="J841" t="n">
        <v>0.0</v>
      </c>
      <c r="K841" t="n">
        <v>0.0</v>
      </c>
      <c r="L841" t="n">
        <v>1.0</v>
      </c>
      <c r="M841" t="n">
        <v>1.610623092E9</v>
      </c>
      <c r="N841" t="inlineStr">
        <is>
          <t>6859</t>
        </is>
      </c>
      <c r="O841" t="inlineStr">
        <is>
          <t>pdf</t>
        </is>
      </c>
      <c r="P841" t="inlineStr">
        <is>
          <t/>
        </is>
      </c>
      <c r="Q841" t="n">
        <v>0.981</v>
      </c>
      <c r="R841" t="n">
        <v>1.0</v>
      </c>
      <c r="S841" t="inlineStr">
        <is>
          <t>pdf1</t>
        </is>
      </c>
      <c r="T841" t="n">
        <v>44207.0</v>
      </c>
      <c r="U841" t="n">
        <v>0.0</v>
      </c>
      <c r="V841" t="n">
        <v>1.0</v>
      </c>
    </row>
    <row r="842">
      <c r="A842" t="n">
        <v>-1.237010056E9</v>
      </c>
      <c r="B842" t="inlineStr">
        <is>
          <t>26267</t>
        </is>
      </c>
      <c r="C842" t="n">
        <f>VLOOKUP(data[[#This Row],[Course ID]],courses!A:E,2,FALSE)</f>
        <v>0.0</v>
      </c>
      <c r="D842" t="n">
        <f>VLOOKUP(data[[#This Row],[Course ID]],courses!A:E,3,FALSE)</f>
        <v>0.0</v>
      </c>
      <c r="E842" t="n">
        <f>VLOOKUP(data[[#This Row],[Course ID]],courses!A:E,4,FALSE)</f>
        <v>0.0</v>
      </c>
      <c r="F842" t="n">
        <f>VLOOKUP(data[[#This Row],[Course ID]],courses!A:E,5,FALSE)</f>
        <v>0.0</v>
      </c>
      <c r="G842" t="inlineStr">
        <is>
          <t>2041439</t>
        </is>
      </c>
      <c r="H842" t="inlineStr">
        <is>
          <t>EngageInstructorFeedback</t>
        </is>
      </c>
      <c r="I842" t="n">
        <v>0.0</v>
      </c>
      <c r="J842" t="n">
        <v>0.0</v>
      </c>
      <c r="K842" t="n">
        <v>1.0</v>
      </c>
      <c r="L842" t="n">
        <v>0.0</v>
      </c>
      <c r="M842" t="n">
        <v>1.610623137E9</v>
      </c>
      <c r="N842" t="inlineStr">
        <is>
          <t>6859</t>
        </is>
      </c>
      <c r="O842" t="inlineStr">
        <is>
          <t>pdf</t>
        </is>
      </c>
      <c r="P842" t="inlineStr">
        <is>
          <t/>
        </is>
      </c>
      <c r="Q842" t="inlineStr">
        <is>
          <t/>
        </is>
      </c>
      <c r="R842" t="inlineStr">
        <is>
          <t/>
        </is>
      </c>
      <c r="S842" t="inlineStr">
        <is>
          <t/>
        </is>
      </c>
      <c r="T842" t="n">
        <v>44207.0</v>
      </c>
      <c r="U842" t="n">
        <v>0.0</v>
      </c>
      <c r="V842" t="n">
        <v>1.0</v>
      </c>
    </row>
    <row r="843">
      <c r="A843" t="n">
        <v>1.545944934E9</v>
      </c>
      <c r="B843" t="inlineStr">
        <is>
          <t>26267</t>
        </is>
      </c>
      <c r="C843" t="n">
        <f>VLOOKUP(data[[#This Row],[Course ID]],courses!A:E,2,FALSE)</f>
        <v>0.0</v>
      </c>
      <c r="D843" t="n">
        <f>VLOOKUP(data[[#This Row],[Course ID]],courses!A:E,3,FALSE)</f>
        <v>0.0</v>
      </c>
      <c r="E843" t="n">
        <f>VLOOKUP(data[[#This Row],[Course ID]],courses!A:E,4,FALSE)</f>
        <v>0.0</v>
      </c>
      <c r="F843" t="n">
        <f>VLOOKUP(data[[#This Row],[Course ID]],courses!A:E,5,FALSE)</f>
        <v>0.0</v>
      </c>
      <c r="G843" t="inlineStr">
        <is>
          <t>1817691</t>
        </is>
      </c>
      <c r="H843" t="inlineStr">
        <is>
          <t>EngageInstructorFeedback</t>
        </is>
      </c>
      <c r="I843" t="n">
        <v>0.0</v>
      </c>
      <c r="J843" t="n">
        <v>0.0</v>
      </c>
      <c r="K843" t="n">
        <v>1.0</v>
      </c>
      <c r="L843" t="n">
        <v>0.0</v>
      </c>
      <c r="M843" t="n">
        <v>1.610623166E9</v>
      </c>
      <c r="N843" t="inlineStr">
        <is>
          <t>6859</t>
        </is>
      </c>
      <c r="O843" t="inlineStr">
        <is>
          <t>pdf</t>
        </is>
      </c>
      <c r="P843" t="inlineStr">
        <is>
          <t/>
        </is>
      </c>
      <c r="Q843" t="inlineStr">
        <is>
          <t/>
        </is>
      </c>
      <c r="R843" t="inlineStr">
        <is>
          <t/>
        </is>
      </c>
      <c r="S843" t="inlineStr">
        <is>
          <t/>
        </is>
      </c>
      <c r="T843" t="n">
        <v>44207.0</v>
      </c>
      <c r="U843" t="n">
        <v>0.0</v>
      </c>
      <c r="V843" t="n">
        <v>1.0</v>
      </c>
    </row>
    <row r="844">
      <c r="A844" t="n">
        <v>2.33466816E8</v>
      </c>
      <c r="B844" t="inlineStr">
        <is>
          <t>26267</t>
        </is>
      </c>
      <c r="C844" t="n">
        <f>VLOOKUP(data[[#This Row],[Course ID]],courses!A:E,2,FALSE)</f>
        <v>0.0</v>
      </c>
      <c r="D844" t="n">
        <f>VLOOKUP(data[[#This Row],[Course ID]],courses!A:E,3,FALSE)</f>
        <v>0.0</v>
      </c>
      <c r="E844" t="n">
        <f>VLOOKUP(data[[#This Row],[Course ID]],courses!A:E,4,FALSE)</f>
        <v>0.0</v>
      </c>
      <c r="F844" t="n">
        <f>VLOOKUP(data[[#This Row],[Course ID]],courses!A:E,5,FALSE)</f>
        <v>0.0</v>
      </c>
      <c r="G844" t="inlineStr">
        <is>
          <t>4272023</t>
        </is>
      </c>
      <c r="H844" t="inlineStr">
        <is>
          <t>EngageInstructorFeedback</t>
        </is>
      </c>
      <c r="I844" t="n">
        <v>0.0</v>
      </c>
      <c r="J844" t="n">
        <v>0.0</v>
      </c>
      <c r="K844" t="n">
        <v>1.0</v>
      </c>
      <c r="L844" t="n">
        <v>0.0</v>
      </c>
      <c r="M844" t="n">
        <v>1.610623218E9</v>
      </c>
      <c r="N844" t="inlineStr">
        <is>
          <t>6859</t>
        </is>
      </c>
      <c r="O844" t="inlineStr">
        <is>
          <t>pdf</t>
        </is>
      </c>
      <c r="P844" t="inlineStr">
        <is>
          <t/>
        </is>
      </c>
      <c r="Q844" t="inlineStr">
        <is>
          <t/>
        </is>
      </c>
      <c r="R844" t="inlineStr">
        <is>
          <t/>
        </is>
      </c>
      <c r="S844" t="inlineStr">
        <is>
          <t/>
        </is>
      </c>
      <c r="T844" t="n">
        <v>44207.0</v>
      </c>
      <c r="U844" t="n">
        <v>0.0</v>
      </c>
      <c r="V844" t="n">
        <v>1.0</v>
      </c>
    </row>
    <row r="845">
      <c r="A845" t="n">
        <v>-1.844764066E9</v>
      </c>
      <c r="B845" t="inlineStr">
        <is>
          <t>26267</t>
        </is>
      </c>
      <c r="C845" t="n">
        <f>VLOOKUP(data[[#This Row],[Course ID]],courses!A:E,2,FALSE)</f>
        <v>0.0</v>
      </c>
      <c r="D845" t="n">
        <f>VLOOKUP(data[[#This Row],[Course ID]],courses!A:E,3,FALSE)</f>
        <v>0.0</v>
      </c>
      <c r="E845" t="n">
        <f>VLOOKUP(data[[#This Row],[Course ID]],courses!A:E,4,FALSE)</f>
        <v>0.0</v>
      </c>
      <c r="F845" t="n">
        <f>VLOOKUP(data[[#This Row],[Course ID]],courses!A:E,5,FALSE)</f>
        <v>0.0</v>
      </c>
      <c r="G845" t="inlineStr">
        <is>
          <t>4272023</t>
        </is>
      </c>
      <c r="H845" t="inlineStr">
        <is>
          <t>AlteredThroughInstructorFeedback</t>
        </is>
      </c>
      <c r="I845" t="n">
        <v>0.0</v>
      </c>
      <c r="J845" t="n">
        <v>0.0</v>
      </c>
      <c r="K845" t="n">
        <v>0.0</v>
      </c>
      <c r="L845" t="n">
        <v>1.0</v>
      </c>
      <c r="M845" t="n">
        <v>1.610623859E9</v>
      </c>
      <c r="N845" t="inlineStr">
        <is>
          <t>6859</t>
        </is>
      </c>
      <c r="O845" t="inlineStr">
        <is>
          <t>pdf</t>
        </is>
      </c>
      <c r="P845" t="inlineStr">
        <is>
          <t/>
        </is>
      </c>
      <c r="Q845" t="n">
        <v>0.3339292058996616</v>
      </c>
      <c r="R845" t="n">
        <v>0.5303331276666176</v>
      </c>
      <c r="S845" t="inlineStr">
        <is>
          <t>pdf1</t>
        </is>
      </c>
      <c r="T845" t="n">
        <v>44207.0</v>
      </c>
      <c r="U845" t="n">
        <v>0.0</v>
      </c>
      <c r="V845" t="n">
        <v>1.0</v>
      </c>
    </row>
    <row r="846">
      <c r="A846" t="n">
        <v>-2.110863534E9</v>
      </c>
      <c r="B846" t="inlineStr">
        <is>
          <t>26267</t>
        </is>
      </c>
      <c r="C846" t="n">
        <f>VLOOKUP(data[[#This Row],[Course ID]],courses!A:E,2,FALSE)</f>
        <v>0.0</v>
      </c>
      <c r="D846" t="n">
        <f>VLOOKUP(data[[#This Row],[Course ID]],courses!A:E,3,FALSE)</f>
        <v>0.0</v>
      </c>
      <c r="E846" t="n">
        <f>VLOOKUP(data[[#This Row],[Course ID]],courses!A:E,4,FALSE)</f>
        <v>0.0</v>
      </c>
      <c r="F846" t="n">
        <f>VLOOKUP(data[[#This Row],[Course ID]],courses!A:E,5,FALSE)</f>
        <v>0.0</v>
      </c>
      <c r="G846" t="inlineStr">
        <is>
          <t>1817710</t>
        </is>
      </c>
      <c r="H846" t="inlineStr">
        <is>
          <t>EngageInstructorFeedback</t>
        </is>
      </c>
      <c r="I846" t="n">
        <v>0.0</v>
      </c>
      <c r="J846" t="n">
        <v>0.0</v>
      </c>
      <c r="K846" t="n">
        <v>1.0</v>
      </c>
      <c r="L846" t="n">
        <v>0.0</v>
      </c>
      <c r="M846" t="n">
        <v>1.610624817E9</v>
      </c>
      <c r="N846" t="inlineStr">
        <is>
          <t>6859</t>
        </is>
      </c>
      <c r="O846" t="inlineStr">
        <is>
          <t>document</t>
        </is>
      </c>
      <c r="P846" t="inlineStr">
        <is>
          <t/>
        </is>
      </c>
      <c r="Q846" t="inlineStr">
        <is>
          <t/>
        </is>
      </c>
      <c r="R846" t="inlineStr">
        <is>
          <t/>
        </is>
      </c>
      <c r="S846" t="inlineStr">
        <is>
          <t/>
        </is>
      </c>
      <c r="T846" t="n">
        <v>44207.0</v>
      </c>
      <c r="U846" t="n">
        <v>0.0</v>
      </c>
      <c r="V846" t="n">
        <v>1.0</v>
      </c>
    </row>
    <row r="847">
      <c r="A847" t="n">
        <v>3.6496434E7</v>
      </c>
      <c r="B847" t="inlineStr">
        <is>
          <t>26267</t>
        </is>
      </c>
      <c r="C847" t="n">
        <f>VLOOKUP(data[[#This Row],[Course ID]],courses!A:E,2,FALSE)</f>
        <v>0.0</v>
      </c>
      <c r="D847" t="n">
        <f>VLOOKUP(data[[#This Row],[Course ID]],courses!A:E,3,FALSE)</f>
        <v>0.0</v>
      </c>
      <c r="E847" t="n">
        <f>VLOOKUP(data[[#This Row],[Course ID]],courses!A:E,4,FALSE)</f>
        <v>0.0</v>
      </c>
      <c r="F847" t="n">
        <f>VLOOKUP(data[[#This Row],[Course ID]],courses!A:E,5,FALSE)</f>
        <v>0.0</v>
      </c>
      <c r="G847" t="inlineStr">
        <is>
          <t>4269044</t>
        </is>
      </c>
      <c r="H847" t="inlineStr">
        <is>
          <t>EngageInstructorFeedback</t>
        </is>
      </c>
      <c r="I847" t="n">
        <v>0.0</v>
      </c>
      <c r="J847" t="n">
        <v>0.0</v>
      </c>
      <c r="K847" t="n">
        <v>1.0</v>
      </c>
      <c r="L847" t="n">
        <v>0.0</v>
      </c>
      <c r="M847" t="n">
        <v>1.61062504E9</v>
      </c>
      <c r="N847" t="inlineStr">
        <is>
          <t>6859</t>
        </is>
      </c>
      <c r="O847" t="inlineStr">
        <is>
          <t>pdf</t>
        </is>
      </c>
      <c r="P847" t="inlineStr">
        <is>
          <t/>
        </is>
      </c>
      <c r="Q847" t="inlineStr">
        <is>
          <t/>
        </is>
      </c>
      <c r="R847" t="inlineStr">
        <is>
          <t/>
        </is>
      </c>
      <c r="S847" t="inlineStr">
        <is>
          <t/>
        </is>
      </c>
      <c r="T847" t="n">
        <v>44207.0</v>
      </c>
      <c r="U847" t="n">
        <v>0.0</v>
      </c>
      <c r="V847" t="n">
        <v>1.0</v>
      </c>
    </row>
    <row r="848">
      <c r="A848" t="n">
        <v>-3.2045219E7</v>
      </c>
      <c r="B848" t="inlineStr">
        <is>
          <t>26267</t>
        </is>
      </c>
      <c r="C848" t="n">
        <f>VLOOKUP(data[[#This Row],[Course ID]],courses!A:E,2,FALSE)</f>
        <v>0.0</v>
      </c>
      <c r="D848" t="n">
        <f>VLOOKUP(data[[#This Row],[Course ID]],courses!A:E,3,FALSE)</f>
        <v>0.0</v>
      </c>
      <c r="E848" t="n">
        <f>VLOOKUP(data[[#This Row],[Course ID]],courses!A:E,4,FALSE)</f>
        <v>0.0</v>
      </c>
      <c r="F848" t="n">
        <f>VLOOKUP(data[[#This Row],[Course ID]],courses!A:E,5,FALSE)</f>
        <v>0.0</v>
      </c>
      <c r="G848" t="inlineStr">
        <is>
          <t>4269044</t>
        </is>
      </c>
      <c r="H848" t="inlineStr">
        <is>
          <t>AlteredThroughInstructorFeedback</t>
        </is>
      </c>
      <c r="I848" t="n">
        <v>0.0</v>
      </c>
      <c r="J848" t="n">
        <v>0.0</v>
      </c>
      <c r="K848" t="n">
        <v>0.0</v>
      </c>
      <c r="L848" t="n">
        <v>1.0</v>
      </c>
      <c r="M848" t="n">
        <v>1.610625059E9</v>
      </c>
      <c r="N848" t="inlineStr">
        <is>
          <t>6859</t>
        </is>
      </c>
      <c r="O848" t="inlineStr">
        <is>
          <t>pdf</t>
        </is>
      </c>
      <c r="P848" t="inlineStr">
        <is>
          <t/>
        </is>
      </c>
      <c r="Q848" t="n">
        <v>0.5162837499999999</v>
      </c>
      <c r="R848" t="n">
        <v>0.95361625</v>
      </c>
      <c r="S848" t="inlineStr">
        <is>
          <t>pdf1</t>
        </is>
      </c>
      <c r="T848" t="n">
        <v>44207.0</v>
      </c>
      <c r="U848" t="n">
        <v>0.0</v>
      </c>
      <c r="V848" t="n">
        <v>1.0</v>
      </c>
    </row>
    <row r="849">
      <c r="A849" t="n">
        <v>1.126031264E9</v>
      </c>
      <c r="B849" t="inlineStr">
        <is>
          <t>26267</t>
        </is>
      </c>
      <c r="C849" t="n">
        <f>VLOOKUP(data[[#This Row],[Course ID]],courses!A:E,2,FALSE)</f>
        <v>0.0</v>
      </c>
      <c r="D849" t="n">
        <f>VLOOKUP(data[[#This Row],[Course ID]],courses!A:E,3,FALSE)</f>
        <v>0.0</v>
      </c>
      <c r="E849" t="n">
        <f>VLOOKUP(data[[#This Row],[Course ID]],courses!A:E,4,FALSE)</f>
        <v>0.0</v>
      </c>
      <c r="F849" t="n">
        <f>VLOOKUP(data[[#This Row],[Course ID]],courses!A:E,5,FALSE)</f>
        <v>0.0</v>
      </c>
      <c r="G849" t="inlineStr">
        <is>
          <t>4269060</t>
        </is>
      </c>
      <c r="H849" t="inlineStr">
        <is>
          <t>EngageInstructorFeedback</t>
        </is>
      </c>
      <c r="I849" t="n">
        <v>0.0</v>
      </c>
      <c r="J849" t="n">
        <v>0.0</v>
      </c>
      <c r="K849" t="n">
        <v>1.0</v>
      </c>
      <c r="L849" t="n">
        <v>0.0</v>
      </c>
      <c r="M849" t="n">
        <v>1.610625097E9</v>
      </c>
      <c r="N849" t="inlineStr">
        <is>
          <t>6859</t>
        </is>
      </c>
      <c r="O849" t="inlineStr">
        <is>
          <t>pdf</t>
        </is>
      </c>
      <c r="P849" t="inlineStr">
        <is>
          <t/>
        </is>
      </c>
      <c r="Q849" t="inlineStr">
        <is>
          <t/>
        </is>
      </c>
      <c r="R849" t="inlineStr">
        <is>
          <t/>
        </is>
      </c>
      <c r="S849" t="inlineStr">
        <is>
          <t/>
        </is>
      </c>
      <c r="T849" t="n">
        <v>44207.0</v>
      </c>
      <c r="U849" t="n">
        <v>0.0</v>
      </c>
      <c r="V849" t="n">
        <v>1.0</v>
      </c>
    </row>
    <row r="850">
      <c r="A850" t="n">
        <v>-1.755124701E9</v>
      </c>
      <c r="B850" t="inlineStr">
        <is>
          <t>26267</t>
        </is>
      </c>
      <c r="C850" t="n">
        <f>VLOOKUP(data[[#This Row],[Course ID]],courses!A:E,2,FALSE)</f>
        <v>0.0</v>
      </c>
      <c r="D850" t="n">
        <f>VLOOKUP(data[[#This Row],[Course ID]],courses!A:E,3,FALSE)</f>
        <v>0.0</v>
      </c>
      <c r="E850" t="n">
        <f>VLOOKUP(data[[#This Row],[Course ID]],courses!A:E,4,FALSE)</f>
        <v>0.0</v>
      </c>
      <c r="F850" t="n">
        <f>VLOOKUP(data[[#This Row],[Course ID]],courses!A:E,5,FALSE)</f>
        <v>0.0</v>
      </c>
      <c r="G850" t="inlineStr">
        <is>
          <t>4269060</t>
        </is>
      </c>
      <c r="H850" t="inlineStr">
        <is>
          <t>EngageInstructorFeedback</t>
        </is>
      </c>
      <c r="I850" t="n">
        <v>0.0</v>
      </c>
      <c r="J850" t="n">
        <v>0.0</v>
      </c>
      <c r="K850" t="n">
        <v>1.0</v>
      </c>
      <c r="L850" t="n">
        <v>0.0</v>
      </c>
      <c r="M850" t="n">
        <v>1.610625129E9</v>
      </c>
      <c r="N850" t="inlineStr">
        <is>
          <t>6859</t>
        </is>
      </c>
      <c r="O850" t="inlineStr">
        <is>
          <t>pdf</t>
        </is>
      </c>
      <c r="P850" t="inlineStr">
        <is>
          <t/>
        </is>
      </c>
      <c r="Q850" t="inlineStr">
        <is>
          <t/>
        </is>
      </c>
      <c r="R850" t="inlineStr">
        <is>
          <t/>
        </is>
      </c>
      <c r="S850" t="inlineStr">
        <is>
          <t/>
        </is>
      </c>
      <c r="T850" t="n">
        <v>44207.0</v>
      </c>
      <c r="U850" t="n">
        <v>0.0</v>
      </c>
      <c r="V850" t="n">
        <v>1.0</v>
      </c>
    </row>
    <row r="851">
      <c r="A851" t="n">
        <v>-4.26013119E8</v>
      </c>
      <c r="B851" t="inlineStr">
        <is>
          <t>26267</t>
        </is>
      </c>
      <c r="C851" t="n">
        <f>VLOOKUP(data[[#This Row],[Course ID]],courses!A:E,2,FALSE)</f>
        <v>0.0</v>
      </c>
      <c r="D851" t="n">
        <f>VLOOKUP(data[[#This Row],[Course ID]],courses!A:E,3,FALSE)</f>
        <v>0.0</v>
      </c>
      <c r="E851" t="n">
        <f>VLOOKUP(data[[#This Row],[Course ID]],courses!A:E,4,FALSE)</f>
        <v>0.0</v>
      </c>
      <c r="F851" t="n">
        <f>VLOOKUP(data[[#This Row],[Course ID]],courses!A:E,5,FALSE)</f>
        <v>0.0</v>
      </c>
      <c r="G851" t="inlineStr">
        <is>
          <t>2041330</t>
        </is>
      </c>
      <c r="H851" t="inlineStr">
        <is>
          <t>EngageInstructorFeedback</t>
        </is>
      </c>
      <c r="I851" t="n">
        <v>0.0</v>
      </c>
      <c r="J851" t="n">
        <v>0.0</v>
      </c>
      <c r="K851" t="n">
        <v>1.0</v>
      </c>
      <c r="L851" t="n">
        <v>0.0</v>
      </c>
      <c r="M851" t="n">
        <v>1.610625672E9</v>
      </c>
      <c r="N851" t="inlineStr">
        <is>
          <t>6859</t>
        </is>
      </c>
      <c r="O851" t="inlineStr">
        <is>
          <t>pdf</t>
        </is>
      </c>
      <c r="P851" t="inlineStr">
        <is>
          <t/>
        </is>
      </c>
      <c r="Q851" t="inlineStr">
        <is>
          <t/>
        </is>
      </c>
      <c r="R851" t="inlineStr">
        <is>
          <t/>
        </is>
      </c>
      <c r="S851" t="inlineStr">
        <is>
          <t/>
        </is>
      </c>
      <c r="T851" t="n">
        <v>44207.0</v>
      </c>
      <c r="U851" t="n">
        <v>0.0</v>
      </c>
      <c r="V851" t="n">
        <v>1.0</v>
      </c>
    </row>
    <row r="852">
      <c r="A852" t="n">
        <v>-8.4115537E7</v>
      </c>
      <c r="B852" t="inlineStr">
        <is>
          <t>26267</t>
        </is>
      </c>
      <c r="C852" t="n">
        <f>VLOOKUP(data[[#This Row],[Course ID]],courses!A:E,2,FALSE)</f>
        <v>0.0</v>
      </c>
      <c r="D852" t="n">
        <f>VLOOKUP(data[[#This Row],[Course ID]],courses!A:E,3,FALSE)</f>
        <v>0.0</v>
      </c>
      <c r="E852" t="n">
        <f>VLOOKUP(data[[#This Row],[Course ID]],courses!A:E,4,FALSE)</f>
        <v>0.0</v>
      </c>
      <c r="F852" t="n">
        <f>VLOOKUP(data[[#This Row],[Course ID]],courses!A:E,5,FALSE)</f>
        <v>0.0</v>
      </c>
      <c r="G852" t="inlineStr">
        <is>
          <t>3041486</t>
        </is>
      </c>
      <c r="H852" t="inlineStr">
        <is>
          <t>EngageInstructorFeedback</t>
        </is>
      </c>
      <c r="I852" t="n">
        <v>0.0</v>
      </c>
      <c r="J852" t="n">
        <v>0.0</v>
      </c>
      <c r="K852" t="n">
        <v>1.0</v>
      </c>
      <c r="L852" t="n">
        <v>0.0</v>
      </c>
      <c r="M852" t="n">
        <v>1.610695357E9</v>
      </c>
      <c r="N852" t="inlineStr">
        <is>
          <t>6859</t>
        </is>
      </c>
      <c r="O852" t="inlineStr">
        <is>
          <t>html-fragment</t>
        </is>
      </c>
      <c r="P852" t="inlineStr">
        <is>
          <t/>
        </is>
      </c>
      <c r="Q852" t="inlineStr">
        <is>
          <t/>
        </is>
      </c>
      <c r="R852" t="inlineStr">
        <is>
          <t/>
        </is>
      </c>
      <c r="S852" t="inlineStr">
        <is>
          <t/>
        </is>
      </c>
      <c r="T852" t="n">
        <v>44207.0</v>
      </c>
      <c r="U852" t="n">
        <v>0.0</v>
      </c>
      <c r="V852" t="n">
        <v>1.0</v>
      </c>
    </row>
    <row r="853">
      <c r="A853" t="n">
        <v>1.908775602E9</v>
      </c>
      <c r="B853" t="inlineStr">
        <is>
          <t>26267</t>
        </is>
      </c>
      <c r="C853" t="n">
        <f>VLOOKUP(data[[#This Row],[Course ID]],courses!A:E,2,FALSE)</f>
        <v>0.0</v>
      </c>
      <c r="D853" t="n">
        <f>VLOOKUP(data[[#This Row],[Course ID]],courses!A:E,3,FALSE)</f>
        <v>0.0</v>
      </c>
      <c r="E853" t="n">
        <f>VLOOKUP(data[[#This Row],[Course ID]],courses!A:E,4,FALSE)</f>
        <v>0.0</v>
      </c>
      <c r="F853" t="n">
        <f>VLOOKUP(data[[#This Row],[Course ID]],courses!A:E,5,FALSE)</f>
        <v>0.0</v>
      </c>
      <c r="G853" t="inlineStr">
        <is>
          <t>3041485</t>
        </is>
      </c>
      <c r="H853" t="inlineStr">
        <is>
          <t>EngageInstructorFeedback</t>
        </is>
      </c>
      <c r="I853" t="n">
        <v>0.0</v>
      </c>
      <c r="J853" t="n">
        <v>0.0</v>
      </c>
      <c r="K853" t="n">
        <v>1.0</v>
      </c>
      <c r="L853" t="n">
        <v>0.0</v>
      </c>
      <c r="M853" t="n">
        <v>1.610695807E9</v>
      </c>
      <c r="N853" t="inlineStr">
        <is>
          <t>6859</t>
        </is>
      </c>
      <c r="O853" t="inlineStr">
        <is>
          <t>html-fragment</t>
        </is>
      </c>
      <c r="P853" t="inlineStr">
        <is>
          <t/>
        </is>
      </c>
      <c r="Q853" t="inlineStr">
        <is>
          <t/>
        </is>
      </c>
      <c r="R853" t="inlineStr">
        <is>
          <t/>
        </is>
      </c>
      <c r="S853" t="inlineStr">
        <is>
          <t/>
        </is>
      </c>
      <c r="T853" t="n">
        <v>44207.0</v>
      </c>
      <c r="U853" t="n">
        <v>0.0</v>
      </c>
      <c r="V853" t="n">
        <v>1.0</v>
      </c>
    </row>
    <row r="854">
      <c r="A854" t="n">
        <v>1.198614292E9</v>
      </c>
      <c r="B854" t="inlineStr">
        <is>
          <t>86</t>
        </is>
      </c>
      <c r="C854" t="n">
        <f>VLOOKUP(data[[#This Row],[Course ID]],courses!A:E,2,FALSE)</f>
        <v>0.0</v>
      </c>
      <c r="D854" t="n">
        <f>VLOOKUP(data[[#This Row],[Course ID]],courses!A:E,3,FALSE)</f>
        <v>0.0</v>
      </c>
      <c r="E854" t="n">
        <f>VLOOKUP(data[[#This Row],[Course ID]],courses!A:E,4,FALSE)</f>
        <v>0.0</v>
      </c>
      <c r="F854" t="n">
        <f>VLOOKUP(data[[#This Row],[Course ID]],courses!A:E,5,FALSE)</f>
        <v>0.0</v>
      </c>
      <c r="G854" t="inlineStr">
        <is>
          <t>2247009</t>
        </is>
      </c>
      <c r="H854" t="inlineStr">
        <is>
          <t>EngageInstructorFeedback</t>
        </is>
      </c>
      <c r="I854" t="n">
        <v>0.0</v>
      </c>
      <c r="J854" t="n">
        <v>0.0</v>
      </c>
      <c r="K854" t="n">
        <v>1.0</v>
      </c>
      <c r="L854" t="n">
        <v>0.0</v>
      </c>
      <c r="M854" t="n">
        <v>1.610696598E9</v>
      </c>
      <c r="N854" t="inlineStr">
        <is>
          <t>6859</t>
        </is>
      </c>
      <c r="O854" t="inlineStr">
        <is>
          <t>pdf</t>
        </is>
      </c>
      <c r="P854" t="inlineStr">
        <is>
          <t/>
        </is>
      </c>
      <c r="Q854" t="inlineStr">
        <is>
          <t/>
        </is>
      </c>
      <c r="R854" t="inlineStr">
        <is>
          <t/>
        </is>
      </c>
      <c r="S854" t="inlineStr">
        <is>
          <t/>
        </is>
      </c>
      <c r="T854" t="n">
        <v>44207.0</v>
      </c>
      <c r="U854" t="n">
        <v>0.0</v>
      </c>
      <c r="V854" t="n">
        <v>1.0</v>
      </c>
    </row>
    <row r="855">
      <c r="A855" t="n">
        <v>1.805255444E9</v>
      </c>
      <c r="B855" t="inlineStr">
        <is>
          <t>86</t>
        </is>
      </c>
      <c r="C855" t="n">
        <f>VLOOKUP(data[[#This Row],[Course ID]],courses!A:E,2,FALSE)</f>
        <v>0.0</v>
      </c>
      <c r="D855" t="n">
        <f>VLOOKUP(data[[#This Row],[Course ID]],courses!A:E,3,FALSE)</f>
        <v>0.0</v>
      </c>
      <c r="E855" t="n">
        <f>VLOOKUP(data[[#This Row],[Course ID]],courses!A:E,4,FALSE)</f>
        <v>0.0</v>
      </c>
      <c r="F855" t="n">
        <f>VLOOKUP(data[[#This Row],[Course ID]],courses!A:E,5,FALSE)</f>
        <v>0.0</v>
      </c>
      <c r="G855" t="inlineStr">
        <is>
          <t>2247009</t>
        </is>
      </c>
      <c r="H855" t="inlineStr">
        <is>
          <t>AlteredThroughInstructorFeedback</t>
        </is>
      </c>
      <c r="I855" t="n">
        <v>0.0</v>
      </c>
      <c r="J855" t="n">
        <v>0.0</v>
      </c>
      <c r="K855" t="n">
        <v>0.0</v>
      </c>
      <c r="L855" t="n">
        <v>1.0</v>
      </c>
      <c r="M855" t="n">
        <v>1.610696634E9</v>
      </c>
      <c r="N855" t="inlineStr">
        <is>
          <t>6859</t>
        </is>
      </c>
      <c r="O855" t="inlineStr">
        <is>
          <t>pdf</t>
        </is>
      </c>
      <c r="P855" t="inlineStr">
        <is>
          <t/>
        </is>
      </c>
      <c r="Q855" t="n">
        <v>0.06899663126540309</v>
      </c>
      <c r="R855" t="n">
        <v>0.11648820942891085</v>
      </c>
      <c r="S855" t="inlineStr">
        <is>
          <t>pdf1</t>
        </is>
      </c>
      <c r="T855" t="n">
        <v>44207.0</v>
      </c>
      <c r="U855" t="n">
        <v>0.0</v>
      </c>
      <c r="V855" t="n">
        <v>1.0</v>
      </c>
    </row>
    <row r="856">
      <c r="A856" t="n">
        <v>1.435190064E9</v>
      </c>
      <c r="B856" t="inlineStr">
        <is>
          <t>86</t>
        </is>
      </c>
      <c r="C856" t="n">
        <f>VLOOKUP(data[[#This Row],[Course ID]],courses!A:E,2,FALSE)</f>
        <v>0.0</v>
      </c>
      <c r="D856" t="n">
        <f>VLOOKUP(data[[#This Row],[Course ID]],courses!A:E,3,FALSE)</f>
        <v>0.0</v>
      </c>
      <c r="E856" t="n">
        <f>VLOOKUP(data[[#This Row],[Course ID]],courses!A:E,4,FALSE)</f>
        <v>0.0</v>
      </c>
      <c r="F856" t="n">
        <f>VLOOKUP(data[[#This Row],[Course ID]],courses!A:E,5,FALSE)</f>
        <v>0.0</v>
      </c>
      <c r="G856" t="inlineStr">
        <is>
          <t>2247009</t>
        </is>
      </c>
      <c r="H856" t="inlineStr">
        <is>
          <t>AlteredThroughInstructorFeedback</t>
        </is>
      </c>
      <c r="I856" t="n">
        <v>0.0</v>
      </c>
      <c r="J856" t="n">
        <v>0.0</v>
      </c>
      <c r="K856" t="n">
        <v>0.0</v>
      </c>
      <c r="L856" t="n">
        <v>1.0</v>
      </c>
      <c r="M856" t="n">
        <v>1.610696768E9</v>
      </c>
      <c r="N856" t="inlineStr">
        <is>
          <t>6859</t>
        </is>
      </c>
      <c r="O856" t="inlineStr">
        <is>
          <t>pdf</t>
        </is>
      </c>
      <c r="P856" t="inlineStr">
        <is>
          <t/>
        </is>
      </c>
      <c r="Q856" t="n">
        <v>0.11648820942891085</v>
      </c>
      <c r="R856" t="n">
        <v>0.48522960698513307</v>
      </c>
      <c r="S856" t="inlineStr">
        <is>
          <t>pdf1</t>
        </is>
      </c>
      <c r="T856" t="n">
        <v>44207.0</v>
      </c>
      <c r="U856" t="n">
        <v>0.0</v>
      </c>
      <c r="V856" t="n">
        <v>1.0</v>
      </c>
    </row>
    <row r="857">
      <c r="A857" t="n">
        <v>5.13781257E8</v>
      </c>
      <c r="B857" t="inlineStr">
        <is>
          <t>86</t>
        </is>
      </c>
      <c r="C857" t="n">
        <f>VLOOKUP(data[[#This Row],[Course ID]],courses!A:E,2,FALSE)</f>
        <v>0.0</v>
      </c>
      <c r="D857" t="n">
        <f>VLOOKUP(data[[#This Row],[Course ID]],courses!A:E,3,FALSE)</f>
        <v>0.0</v>
      </c>
      <c r="E857" t="n">
        <f>VLOOKUP(data[[#This Row],[Course ID]],courses!A:E,4,FALSE)</f>
        <v>0.0</v>
      </c>
      <c r="F857" t="n">
        <f>VLOOKUP(data[[#This Row],[Course ID]],courses!A:E,5,FALSE)</f>
        <v>0.0</v>
      </c>
      <c r="G857" t="inlineStr">
        <is>
          <t>2247009</t>
        </is>
      </c>
      <c r="H857" t="inlineStr">
        <is>
          <t>AlteredThroughInstructorFeedback</t>
        </is>
      </c>
      <c r="I857" t="n">
        <v>0.0</v>
      </c>
      <c r="J857" t="n">
        <v>0.0</v>
      </c>
      <c r="K857" t="n">
        <v>0.0</v>
      </c>
      <c r="L857" t="n">
        <v>1.0</v>
      </c>
      <c r="M857" t="n">
        <v>1.610696968E9</v>
      </c>
      <c r="N857" t="inlineStr">
        <is>
          <t>6859</t>
        </is>
      </c>
      <c r="O857" t="inlineStr">
        <is>
          <t>pdf</t>
        </is>
      </c>
      <c r="P857" t="inlineStr">
        <is>
          <t/>
        </is>
      </c>
      <c r="Q857" t="n">
        <v>0.48522960698513307</v>
      </c>
      <c r="R857" t="n">
        <v>0.7618128814885482</v>
      </c>
      <c r="S857" t="inlineStr">
        <is>
          <t>pdf1</t>
        </is>
      </c>
      <c r="T857" t="n">
        <v>44207.0</v>
      </c>
      <c r="U857" t="n">
        <v>0.0</v>
      </c>
      <c r="V857" t="n">
        <v>1.0</v>
      </c>
    </row>
    <row r="858">
      <c r="A858" t="n">
        <v>9.78373278E8</v>
      </c>
      <c r="B858" t="inlineStr">
        <is>
          <t>86</t>
        </is>
      </c>
      <c r="C858" t="n">
        <f>VLOOKUP(data[[#This Row],[Course ID]],courses!A:E,2,FALSE)</f>
        <v>0.0</v>
      </c>
      <c r="D858" t="n">
        <f>VLOOKUP(data[[#This Row],[Course ID]],courses!A:E,3,FALSE)</f>
        <v>0.0</v>
      </c>
      <c r="E858" t="n">
        <f>VLOOKUP(data[[#This Row],[Course ID]],courses!A:E,4,FALSE)</f>
        <v>0.0</v>
      </c>
      <c r="F858" t="n">
        <f>VLOOKUP(data[[#This Row],[Course ID]],courses!A:E,5,FALSE)</f>
        <v>0.0</v>
      </c>
      <c r="G858" t="inlineStr">
        <is>
          <t>2247010</t>
        </is>
      </c>
      <c r="H858" t="inlineStr">
        <is>
          <t>EngageInstructorFeedback</t>
        </is>
      </c>
      <c r="I858" t="n">
        <v>0.0</v>
      </c>
      <c r="J858" t="n">
        <v>0.0</v>
      </c>
      <c r="K858" t="n">
        <v>1.0</v>
      </c>
      <c r="L858" t="n">
        <v>0.0</v>
      </c>
      <c r="M858" t="n">
        <v>1.610697118E9</v>
      </c>
      <c r="N858" t="inlineStr">
        <is>
          <t>6859</t>
        </is>
      </c>
      <c r="O858" t="inlineStr">
        <is>
          <t>pdf</t>
        </is>
      </c>
      <c r="P858" t="inlineStr">
        <is>
          <t/>
        </is>
      </c>
      <c r="Q858" t="inlineStr">
        <is>
          <t/>
        </is>
      </c>
      <c r="R858" t="inlineStr">
        <is>
          <t/>
        </is>
      </c>
      <c r="S858" t="inlineStr">
        <is>
          <t/>
        </is>
      </c>
      <c r="T858" t="n">
        <v>44207.0</v>
      </c>
      <c r="U858" t="n">
        <v>0.0</v>
      </c>
      <c r="V858" t="n">
        <v>1.0</v>
      </c>
    </row>
    <row r="859">
      <c r="A859" t="n">
        <v>6.39657426E8</v>
      </c>
      <c r="B859" t="inlineStr">
        <is>
          <t>86</t>
        </is>
      </c>
      <c r="C859" t="n">
        <f>VLOOKUP(data[[#This Row],[Course ID]],courses!A:E,2,FALSE)</f>
        <v>0.0</v>
      </c>
      <c r="D859" t="n">
        <f>VLOOKUP(data[[#This Row],[Course ID]],courses!A:E,3,FALSE)</f>
        <v>0.0</v>
      </c>
      <c r="E859" t="n">
        <f>VLOOKUP(data[[#This Row],[Course ID]],courses!A:E,4,FALSE)</f>
        <v>0.0</v>
      </c>
      <c r="F859" t="n">
        <f>VLOOKUP(data[[#This Row],[Course ID]],courses!A:E,5,FALSE)</f>
        <v>0.0</v>
      </c>
      <c r="G859" t="inlineStr">
        <is>
          <t>2247010</t>
        </is>
      </c>
      <c r="H859" t="inlineStr">
        <is>
          <t>AlteredThroughInstructorFeedback</t>
        </is>
      </c>
      <c r="I859" t="n">
        <v>0.0</v>
      </c>
      <c r="J859" t="n">
        <v>0.0</v>
      </c>
      <c r="K859" t="n">
        <v>0.0</v>
      </c>
      <c r="L859" t="n">
        <v>1.0</v>
      </c>
      <c r="M859" t="n">
        <v>1.610697176E9</v>
      </c>
      <c r="N859" t="inlineStr">
        <is>
          <t>6859</t>
        </is>
      </c>
      <c r="O859" t="inlineStr">
        <is>
          <t>pdf</t>
        </is>
      </c>
      <c r="P859" t="inlineStr">
        <is>
          <t/>
        </is>
      </c>
      <c r="Q859" t="n">
        <v>0.069</v>
      </c>
      <c r="R859" t="n">
        <v>0.75330523054371</v>
      </c>
      <c r="S859" t="inlineStr">
        <is>
          <t>pdf1</t>
        </is>
      </c>
      <c r="T859" t="n">
        <v>44207.0</v>
      </c>
      <c r="U859" t="n">
        <v>0.0</v>
      </c>
      <c r="V859" t="n">
        <v>1.0</v>
      </c>
    </row>
    <row r="860">
      <c r="A860" t="n">
        <v>2.45612105E8</v>
      </c>
      <c r="B860" t="inlineStr">
        <is>
          <t>86</t>
        </is>
      </c>
      <c r="C860" t="n">
        <f>VLOOKUP(data[[#This Row],[Course ID]],courses!A:E,2,FALSE)</f>
        <v>0.0</v>
      </c>
      <c r="D860" t="n">
        <f>VLOOKUP(data[[#This Row],[Course ID]],courses!A:E,3,FALSE)</f>
        <v>0.0</v>
      </c>
      <c r="E860" t="n">
        <f>VLOOKUP(data[[#This Row],[Course ID]],courses!A:E,4,FALSE)</f>
        <v>0.0</v>
      </c>
      <c r="F860" t="n">
        <f>VLOOKUP(data[[#This Row],[Course ID]],courses!A:E,5,FALSE)</f>
        <v>0.0</v>
      </c>
      <c r="G860" t="inlineStr">
        <is>
          <t>4241167</t>
        </is>
      </c>
      <c r="H860" t="inlineStr">
        <is>
          <t>EngageInstructorFeedback</t>
        </is>
      </c>
      <c r="I860" t="n">
        <v>0.0</v>
      </c>
      <c r="J860" t="n">
        <v>0.0</v>
      </c>
      <c r="K860" t="n">
        <v>1.0</v>
      </c>
      <c r="L860" t="n">
        <v>0.0</v>
      </c>
      <c r="M860" t="n">
        <v>1.610697295E9</v>
      </c>
      <c r="N860" t="inlineStr">
        <is>
          <t>6859</t>
        </is>
      </c>
      <c r="O860" t="inlineStr">
        <is>
          <t>pdf</t>
        </is>
      </c>
      <c r="P860" t="inlineStr">
        <is>
          <t/>
        </is>
      </c>
      <c r="Q860" t="inlineStr">
        <is>
          <t/>
        </is>
      </c>
      <c r="R860" t="inlineStr">
        <is>
          <t/>
        </is>
      </c>
      <c r="S860" t="inlineStr">
        <is>
          <t/>
        </is>
      </c>
      <c r="T860" t="n">
        <v>44207.0</v>
      </c>
      <c r="U860" t="n">
        <v>0.0</v>
      </c>
      <c r="V860" t="n">
        <v>1.0</v>
      </c>
    </row>
    <row r="861">
      <c r="A861" t="n">
        <v>-1.332531915E9</v>
      </c>
      <c r="B861" t="inlineStr">
        <is>
          <t>86</t>
        </is>
      </c>
      <c r="C861" t="n">
        <f>VLOOKUP(data[[#This Row],[Course ID]],courses!A:E,2,FALSE)</f>
        <v>0.0</v>
      </c>
      <c r="D861" t="n">
        <f>VLOOKUP(data[[#This Row],[Course ID]],courses!A:E,3,FALSE)</f>
        <v>0.0</v>
      </c>
      <c r="E861" t="n">
        <f>VLOOKUP(data[[#This Row],[Course ID]],courses!A:E,4,FALSE)</f>
        <v>0.0</v>
      </c>
      <c r="F861" t="n">
        <f>VLOOKUP(data[[#This Row],[Course ID]],courses!A:E,5,FALSE)</f>
        <v>0.0</v>
      </c>
      <c r="G861" t="inlineStr">
        <is>
          <t>4241167</t>
        </is>
      </c>
      <c r="H861" t="inlineStr">
        <is>
          <t>AlteredThroughInstructorFeedback</t>
        </is>
      </c>
      <c r="I861" t="n">
        <v>0.0</v>
      </c>
      <c r="J861" t="n">
        <v>0.0</v>
      </c>
      <c r="K861" t="n">
        <v>0.0</v>
      </c>
      <c r="L861" t="n">
        <v>1.0</v>
      </c>
      <c r="M861" t="n">
        <v>1.610697304E9</v>
      </c>
      <c r="N861" t="inlineStr">
        <is>
          <t>6859</t>
        </is>
      </c>
      <c r="O861" t="inlineStr">
        <is>
          <t>pdf</t>
        </is>
      </c>
      <c r="P861" t="inlineStr">
        <is>
          <t/>
        </is>
      </c>
      <c r="Q861" t="n">
        <v>0.9525</v>
      </c>
      <c r="R861" t="n">
        <v>1.0</v>
      </c>
      <c r="S861" t="inlineStr">
        <is>
          <t>pdf1</t>
        </is>
      </c>
      <c r="T861" t="n">
        <v>44207.0</v>
      </c>
      <c r="U861" t="n">
        <v>0.0</v>
      </c>
      <c r="V861" t="n">
        <v>1.0</v>
      </c>
    </row>
    <row r="862">
      <c r="A862" t="n">
        <v>2.42558921E8</v>
      </c>
      <c r="B862" t="inlineStr">
        <is>
          <t>50</t>
        </is>
      </c>
      <c r="C862" t="n">
        <f>VLOOKUP(data[[#This Row],[Course ID]],courses!A:E,2,FALSE)</f>
        <v>0.0</v>
      </c>
      <c r="D862" t="n">
        <f>VLOOKUP(data[[#This Row],[Course ID]],courses!A:E,3,FALSE)</f>
        <v>0.0</v>
      </c>
      <c r="E862" t="n">
        <f>VLOOKUP(data[[#This Row],[Course ID]],courses!A:E,4,FALSE)</f>
        <v>0.0</v>
      </c>
      <c r="F862" t="n">
        <f>VLOOKUP(data[[#This Row],[Course ID]],courses!A:E,5,FALSE)</f>
        <v>0.0</v>
      </c>
      <c r="G862" t="inlineStr">
        <is>
          <t>4207129</t>
        </is>
      </c>
      <c r="H862" t="inlineStr">
        <is>
          <t>EngageInstructorFeedback</t>
        </is>
      </c>
      <c r="I862" t="n">
        <v>0.0</v>
      </c>
      <c r="J862" t="n">
        <v>0.0</v>
      </c>
      <c r="K862" t="n">
        <v>1.0</v>
      </c>
      <c r="L862" t="n">
        <v>0.0</v>
      </c>
      <c r="M862" t="n">
        <v>1.610548242E9</v>
      </c>
      <c r="N862" t="inlineStr">
        <is>
          <t>6859</t>
        </is>
      </c>
      <c r="O862" t="inlineStr">
        <is>
          <t>pdf</t>
        </is>
      </c>
      <c r="P862" t="inlineStr">
        <is>
          <t/>
        </is>
      </c>
      <c r="Q862" t="inlineStr">
        <is>
          <t/>
        </is>
      </c>
      <c r="R862" t="inlineStr">
        <is>
          <t/>
        </is>
      </c>
      <c r="S862" t="inlineStr">
        <is>
          <t/>
        </is>
      </c>
      <c r="T862" t="n">
        <v>44207.0</v>
      </c>
      <c r="U862" t="n">
        <v>0.0</v>
      </c>
      <c r="V862" t="n">
        <v>1.0</v>
      </c>
    </row>
    <row r="863">
      <c r="A863" t="n">
        <v>-2.82267723E8</v>
      </c>
      <c r="B863" t="inlineStr">
        <is>
          <t>50</t>
        </is>
      </c>
      <c r="C863" t="n">
        <f>VLOOKUP(data[[#This Row],[Course ID]],courses!A:E,2,FALSE)</f>
        <v>0.0</v>
      </c>
      <c r="D863" t="n">
        <f>VLOOKUP(data[[#This Row],[Course ID]],courses!A:E,3,FALSE)</f>
        <v>0.0</v>
      </c>
      <c r="E863" t="n">
        <f>VLOOKUP(data[[#This Row],[Course ID]],courses!A:E,4,FALSE)</f>
        <v>0.0</v>
      </c>
      <c r="F863" t="n">
        <f>VLOOKUP(data[[#This Row],[Course ID]],courses!A:E,5,FALSE)</f>
        <v>0.0</v>
      </c>
      <c r="G863" t="inlineStr">
        <is>
          <t>4255093</t>
        </is>
      </c>
      <c r="H863" t="inlineStr">
        <is>
          <t>EngageInstructorFeedback</t>
        </is>
      </c>
      <c r="I863" t="n">
        <v>0.0</v>
      </c>
      <c r="J863" t="n">
        <v>0.0</v>
      </c>
      <c r="K863" t="n">
        <v>1.0</v>
      </c>
      <c r="L863" t="n">
        <v>0.0</v>
      </c>
      <c r="M863" t="n">
        <v>1.610548495E9</v>
      </c>
      <c r="N863" t="inlineStr">
        <is>
          <t>6859</t>
        </is>
      </c>
      <c r="O863" t="inlineStr">
        <is>
          <t>html-fragment</t>
        </is>
      </c>
      <c r="P863" t="inlineStr">
        <is>
          <t/>
        </is>
      </c>
      <c r="Q863" t="inlineStr">
        <is>
          <t/>
        </is>
      </c>
      <c r="R863" t="inlineStr">
        <is>
          <t/>
        </is>
      </c>
      <c r="S863" t="inlineStr">
        <is>
          <t/>
        </is>
      </c>
      <c r="T863" t="n">
        <v>44207.0</v>
      </c>
      <c r="U863" t="n">
        <v>0.0</v>
      </c>
      <c r="V863" t="n">
        <v>1.0</v>
      </c>
    </row>
    <row r="864">
      <c r="A864" t="n">
        <v>1.243584869E9</v>
      </c>
      <c r="B864" t="inlineStr">
        <is>
          <t>17270</t>
        </is>
      </c>
      <c r="C864" t="n">
        <f>VLOOKUP(data[[#This Row],[Course ID]],courses!A:E,2,FALSE)</f>
        <v>0.0</v>
      </c>
      <c r="D864" t="n">
        <f>VLOOKUP(data[[#This Row],[Course ID]],courses!A:E,3,FALSE)</f>
        <v>0.0</v>
      </c>
      <c r="E864" t="n">
        <f>VLOOKUP(data[[#This Row],[Course ID]],courses!A:E,4,FALSE)</f>
        <v>0.0</v>
      </c>
      <c r="F864" t="n">
        <f>VLOOKUP(data[[#This Row],[Course ID]],courses!A:E,5,FALSE)</f>
        <v>0.0</v>
      </c>
      <c r="G864" t="inlineStr">
        <is>
          <t>4198067</t>
        </is>
      </c>
      <c r="H864" t="inlineStr">
        <is>
          <t>EngageAlternativeFormat</t>
        </is>
      </c>
      <c r="I864" t="n">
        <v>1.0</v>
      </c>
      <c r="J864" t="n">
        <v>0.0</v>
      </c>
      <c r="K864" t="n">
        <v>0.0</v>
      </c>
      <c r="L864" t="n">
        <v>0.0</v>
      </c>
      <c r="M864" t="n">
        <v>1.612166192E9</v>
      </c>
      <c r="N864" t="inlineStr">
        <is>
          <t>6859</t>
        </is>
      </c>
      <c r="O864" t="inlineStr">
        <is>
          <t>pdf</t>
        </is>
      </c>
      <c r="P864" t="inlineStr">
        <is>
          <t/>
        </is>
      </c>
      <c r="Q864" t="inlineStr">
        <is>
          <t/>
        </is>
      </c>
      <c r="R864" t="inlineStr">
        <is>
          <t/>
        </is>
      </c>
      <c r="S864" t="inlineStr">
        <is>
          <t/>
        </is>
      </c>
      <c r="T864" t="n">
        <v>44221.0</v>
      </c>
      <c r="U864" t="n">
        <v>1.0</v>
      </c>
      <c r="V864" t="n">
        <v>0.0</v>
      </c>
    </row>
    <row r="865">
      <c r="A865" t="n">
        <v>-1.645563694E9</v>
      </c>
      <c r="B865" t="inlineStr">
        <is>
          <t>32</t>
        </is>
      </c>
      <c r="C865" t="n">
        <f>VLOOKUP(data[[#This Row],[Course ID]],courses!A:E,2,FALSE)</f>
        <v>0.0</v>
      </c>
      <c r="D865" t="n">
        <f>VLOOKUP(data[[#This Row],[Course ID]],courses!A:E,3,FALSE)</f>
        <v>0.0</v>
      </c>
      <c r="E865" t="n">
        <f>VLOOKUP(data[[#This Row],[Course ID]],courses!A:E,4,FALSE)</f>
        <v>0.0</v>
      </c>
      <c r="F865" t="n">
        <f>VLOOKUP(data[[#This Row],[Course ID]],courses!A:E,5,FALSE)</f>
        <v>0.0</v>
      </c>
      <c r="G865" t="inlineStr">
        <is>
          <t>4266155</t>
        </is>
      </c>
      <c r="H865" t="inlineStr">
        <is>
          <t>EngageAlternativeFormat</t>
        </is>
      </c>
      <c r="I865" t="n">
        <v>1.0</v>
      </c>
      <c r="J865" t="n">
        <v>0.0</v>
      </c>
      <c r="K865" t="n">
        <v>0.0</v>
      </c>
      <c r="L865" t="n">
        <v>0.0</v>
      </c>
      <c r="M865" t="n">
        <v>1.612178156E9</v>
      </c>
      <c r="N865" t="inlineStr">
        <is>
          <t>6859</t>
        </is>
      </c>
      <c r="O865" t="inlineStr">
        <is>
          <t>pdf</t>
        </is>
      </c>
      <c r="P865" t="inlineStr">
        <is>
          <t/>
        </is>
      </c>
      <c r="Q865" t="inlineStr">
        <is>
          <t/>
        </is>
      </c>
      <c r="R865" t="inlineStr">
        <is>
          <t/>
        </is>
      </c>
      <c r="S865" t="inlineStr">
        <is>
          <t/>
        </is>
      </c>
      <c r="T865" t="n">
        <v>44228.0</v>
      </c>
      <c r="U865" t="n">
        <v>1.0</v>
      </c>
      <c r="V865" t="n">
        <v>0.0</v>
      </c>
    </row>
    <row r="866">
      <c r="A866" t="n">
        <v>4.6139188E7</v>
      </c>
      <c r="B866" t="inlineStr">
        <is>
          <t>32</t>
        </is>
      </c>
      <c r="C866" t="n">
        <f>VLOOKUP(data[[#This Row],[Course ID]],courses!A:E,2,FALSE)</f>
        <v>0.0</v>
      </c>
      <c r="D866" t="n">
        <f>VLOOKUP(data[[#This Row],[Course ID]],courses!A:E,3,FALSE)</f>
        <v>0.0</v>
      </c>
      <c r="E866" t="n">
        <f>VLOOKUP(data[[#This Row],[Course ID]],courses!A:E,4,FALSE)</f>
        <v>0.0</v>
      </c>
      <c r="F866" t="n">
        <f>VLOOKUP(data[[#This Row],[Course ID]],courses!A:E,5,FALSE)</f>
        <v>0.0</v>
      </c>
      <c r="G866" t="inlineStr">
        <is>
          <t>4266155</t>
        </is>
      </c>
      <c r="H866" t="inlineStr">
        <is>
          <t>BeginDownloadAlternativeFormats</t>
        </is>
      </c>
      <c r="I866" t="n">
        <v>0.0</v>
      </c>
      <c r="J866" t="n">
        <v>1.0</v>
      </c>
      <c r="K866" t="n">
        <v>0.0</v>
      </c>
      <c r="L866" t="n">
        <v>0.0</v>
      </c>
      <c r="M866" t="n">
        <v>1.612178168E9</v>
      </c>
      <c r="N866" t="inlineStr">
        <is>
          <t>6859</t>
        </is>
      </c>
      <c r="O866" t="inlineStr">
        <is>
          <t>pdf</t>
        </is>
      </c>
      <c r="P866" t="inlineStr">
        <is>
          <t>Html</t>
        </is>
      </c>
      <c r="Q866" t="inlineStr">
        <is>
          <t/>
        </is>
      </c>
      <c r="R866" t="inlineStr">
        <is>
          <t/>
        </is>
      </c>
      <c r="S866" t="inlineStr">
        <is>
          <t/>
        </is>
      </c>
      <c r="T866" t="n">
        <v>44228.0</v>
      </c>
      <c r="U866" t="n">
        <v>1.0</v>
      </c>
      <c r="V866" t="n">
        <v>0.0</v>
      </c>
    </row>
    <row r="867">
      <c r="A867" t="n">
        <v>1.629845308E9</v>
      </c>
      <c r="B867" t="inlineStr">
        <is>
          <t>103</t>
        </is>
      </c>
      <c r="C867" t="n">
        <f>VLOOKUP(data[[#This Row],[Course ID]],courses!A:E,2,FALSE)</f>
        <v>0.0</v>
      </c>
      <c r="D867" t="n">
        <f>VLOOKUP(data[[#This Row],[Course ID]],courses!A:E,3,FALSE)</f>
        <v>0.0</v>
      </c>
      <c r="E867" t="n">
        <f>VLOOKUP(data[[#This Row],[Course ID]],courses!A:E,4,FALSE)</f>
        <v>0.0</v>
      </c>
      <c r="F867" t="n">
        <f>VLOOKUP(data[[#This Row],[Course ID]],courses!A:E,5,FALSE)</f>
        <v>0.0</v>
      </c>
      <c r="G867" t="inlineStr">
        <is>
          <t>4272277</t>
        </is>
      </c>
      <c r="H867" t="inlineStr">
        <is>
          <t>EngageAlternativeFormat</t>
        </is>
      </c>
      <c r="I867" t="n">
        <v>1.0</v>
      </c>
      <c r="J867" t="n">
        <v>0.0</v>
      </c>
      <c r="K867" t="n">
        <v>0.0</v>
      </c>
      <c r="L867" t="n">
        <v>0.0</v>
      </c>
      <c r="M867" t="n">
        <v>1.61218084E9</v>
      </c>
      <c r="N867" t="inlineStr">
        <is>
          <t>6859</t>
        </is>
      </c>
      <c r="O867" t="inlineStr">
        <is>
          <t>pdf</t>
        </is>
      </c>
      <c r="P867" t="inlineStr">
        <is>
          <t/>
        </is>
      </c>
      <c r="Q867" t="inlineStr">
        <is>
          <t/>
        </is>
      </c>
      <c r="R867" t="inlineStr">
        <is>
          <t/>
        </is>
      </c>
      <c r="S867" t="inlineStr">
        <is>
          <t/>
        </is>
      </c>
      <c r="T867" t="n">
        <v>44228.0</v>
      </c>
      <c r="U867" t="n">
        <v>1.0</v>
      </c>
      <c r="V867" t="n">
        <v>0.0</v>
      </c>
    </row>
    <row r="868">
      <c r="A868" t="n">
        <v>-2.98676041E8</v>
      </c>
      <c r="B868" t="inlineStr">
        <is>
          <t>60</t>
        </is>
      </c>
      <c r="C868" t="n">
        <f>VLOOKUP(data[[#This Row],[Course ID]],courses!A:E,2,FALSE)</f>
        <v>0.0</v>
      </c>
      <c r="D868" t="n">
        <f>VLOOKUP(data[[#This Row],[Course ID]],courses!A:E,3,FALSE)</f>
        <v>0.0</v>
      </c>
      <c r="E868" t="n">
        <f>VLOOKUP(data[[#This Row],[Course ID]],courses!A:E,4,FALSE)</f>
        <v>0.0</v>
      </c>
      <c r="F868" t="n">
        <f>VLOOKUP(data[[#This Row],[Course ID]],courses!A:E,5,FALSE)</f>
        <v>0.0</v>
      </c>
      <c r="G868" t="inlineStr">
        <is>
          <t>4154113</t>
        </is>
      </c>
      <c r="H868" t="inlineStr">
        <is>
          <t>EngageAlternativeFormat</t>
        </is>
      </c>
      <c r="I868" t="n">
        <v>1.0</v>
      </c>
      <c r="J868" t="n">
        <v>0.0</v>
      </c>
      <c r="K868" t="n">
        <v>0.0</v>
      </c>
      <c r="L868" t="n">
        <v>0.0</v>
      </c>
      <c r="M868" t="n">
        <v>1.612184393E9</v>
      </c>
      <c r="N868" t="inlineStr">
        <is>
          <t>6859</t>
        </is>
      </c>
      <c r="O868" t="inlineStr">
        <is>
          <t>pdf</t>
        </is>
      </c>
      <c r="P868" t="inlineStr">
        <is>
          <t/>
        </is>
      </c>
      <c r="Q868" t="inlineStr">
        <is>
          <t/>
        </is>
      </c>
      <c r="R868" t="inlineStr">
        <is>
          <t/>
        </is>
      </c>
      <c r="S868" t="inlineStr">
        <is>
          <t/>
        </is>
      </c>
      <c r="T868" t="n">
        <v>44228.0</v>
      </c>
      <c r="U868" t="n">
        <v>1.0</v>
      </c>
      <c r="V868" t="n">
        <v>0.0</v>
      </c>
    </row>
    <row r="869">
      <c r="A869" t="n">
        <v>3.96407728E8</v>
      </c>
      <c r="B869" t="inlineStr">
        <is>
          <t>60</t>
        </is>
      </c>
      <c r="C869" t="n">
        <f>VLOOKUP(data[[#This Row],[Course ID]],courses!A:E,2,FALSE)</f>
        <v>0.0</v>
      </c>
      <c r="D869" t="n">
        <f>VLOOKUP(data[[#This Row],[Course ID]],courses!A:E,3,FALSE)</f>
        <v>0.0</v>
      </c>
      <c r="E869" t="n">
        <f>VLOOKUP(data[[#This Row],[Course ID]],courses!A:E,4,FALSE)</f>
        <v>0.0</v>
      </c>
      <c r="F869" t="n">
        <f>VLOOKUP(data[[#This Row],[Course ID]],courses!A:E,5,FALSE)</f>
        <v>0.0</v>
      </c>
      <c r="G869" t="inlineStr">
        <is>
          <t>4154113</t>
        </is>
      </c>
      <c r="H869" t="inlineStr">
        <is>
          <t>BeginDownloadAlternativeFormats</t>
        </is>
      </c>
      <c r="I869" t="n">
        <v>0.0</v>
      </c>
      <c r="J869" t="n">
        <v>1.0</v>
      </c>
      <c r="K869" t="n">
        <v>0.0</v>
      </c>
      <c r="L869" t="n">
        <v>0.0</v>
      </c>
      <c r="M869" t="n">
        <v>1.612184399E9</v>
      </c>
      <c r="N869" t="inlineStr">
        <is>
          <t>6859</t>
        </is>
      </c>
      <c r="O869" t="inlineStr">
        <is>
          <t>pdf</t>
        </is>
      </c>
      <c r="P869" t="inlineStr">
        <is>
          <t>Html</t>
        </is>
      </c>
      <c r="Q869" t="inlineStr">
        <is>
          <t/>
        </is>
      </c>
      <c r="R869" t="inlineStr">
        <is>
          <t/>
        </is>
      </c>
      <c r="S869" t="inlineStr">
        <is>
          <t/>
        </is>
      </c>
      <c r="T869" t="n">
        <v>44228.0</v>
      </c>
      <c r="U869" t="n">
        <v>1.0</v>
      </c>
      <c r="V869" t="n">
        <v>0.0</v>
      </c>
    </row>
    <row r="870">
      <c r="A870" t="n">
        <v>1.494035672E9</v>
      </c>
      <c r="B870" t="inlineStr">
        <is>
          <t>4</t>
        </is>
      </c>
      <c r="C870" t="n">
        <f>VLOOKUP(data[[#This Row],[Course ID]],courses!A:E,2,FALSE)</f>
        <v>0.0</v>
      </c>
      <c r="D870" t="n">
        <f>VLOOKUP(data[[#This Row],[Course ID]],courses!A:E,3,FALSE)</f>
        <v>0.0</v>
      </c>
      <c r="E870" t="n">
        <f>VLOOKUP(data[[#This Row],[Course ID]],courses!A:E,4,FALSE)</f>
        <v>0.0</v>
      </c>
      <c r="F870" t="n">
        <f>VLOOKUP(data[[#This Row],[Course ID]],courses!A:E,5,FALSE)</f>
        <v>0.0</v>
      </c>
      <c r="G870" t="inlineStr">
        <is>
          <t>4183009</t>
        </is>
      </c>
      <c r="H870" t="inlineStr">
        <is>
          <t>EngageAlternativeFormat</t>
        </is>
      </c>
      <c r="I870" t="n">
        <v>1.0</v>
      </c>
      <c r="J870" t="n">
        <v>0.0</v>
      </c>
      <c r="K870" t="n">
        <v>0.0</v>
      </c>
      <c r="L870" t="n">
        <v>0.0</v>
      </c>
      <c r="M870" t="n">
        <v>1.612188715E9</v>
      </c>
      <c r="N870" t="inlineStr">
        <is>
          <t>6859</t>
        </is>
      </c>
      <c r="O870" t="inlineStr">
        <is>
          <t>pdf</t>
        </is>
      </c>
      <c r="P870" t="inlineStr">
        <is>
          <t/>
        </is>
      </c>
      <c r="Q870" t="inlineStr">
        <is>
          <t/>
        </is>
      </c>
      <c r="R870" t="inlineStr">
        <is>
          <t/>
        </is>
      </c>
      <c r="S870" t="inlineStr">
        <is>
          <t/>
        </is>
      </c>
      <c r="T870" t="n">
        <v>44228.0</v>
      </c>
      <c r="U870" t="n">
        <v>1.0</v>
      </c>
      <c r="V870" t="n">
        <v>0.0</v>
      </c>
    </row>
    <row r="871">
      <c r="A871" t="n">
        <v>-1.26627967E9</v>
      </c>
      <c r="B871" t="inlineStr">
        <is>
          <t>9</t>
        </is>
      </c>
      <c r="C871" t="n">
        <f>VLOOKUP(data[[#This Row],[Course ID]],courses!A:E,2,FALSE)</f>
        <v>0.0</v>
      </c>
      <c r="D871" t="n">
        <f>VLOOKUP(data[[#This Row],[Course ID]],courses!A:E,3,FALSE)</f>
        <v>0.0</v>
      </c>
      <c r="E871" t="n">
        <f>VLOOKUP(data[[#This Row],[Course ID]],courses!A:E,4,FALSE)</f>
        <v>0.0</v>
      </c>
      <c r="F871" t="n">
        <f>VLOOKUP(data[[#This Row],[Course ID]],courses!A:E,5,FALSE)</f>
        <v>0.0</v>
      </c>
      <c r="G871" t="inlineStr">
        <is>
          <t>2274799</t>
        </is>
      </c>
      <c r="H871" t="inlineStr">
        <is>
          <t>EngageAlternativeFormat</t>
        </is>
      </c>
      <c r="I871" t="n">
        <v>1.0</v>
      </c>
      <c r="J871" t="n">
        <v>0.0</v>
      </c>
      <c r="K871" t="n">
        <v>0.0</v>
      </c>
      <c r="L871" t="n">
        <v>0.0</v>
      </c>
      <c r="M871" t="n">
        <v>1.612198029E9</v>
      </c>
      <c r="N871" t="inlineStr">
        <is>
          <t>6859</t>
        </is>
      </c>
      <c r="O871" t="inlineStr">
        <is>
          <t>pdf</t>
        </is>
      </c>
      <c r="P871" t="inlineStr">
        <is>
          <t/>
        </is>
      </c>
      <c r="Q871" t="inlineStr">
        <is>
          <t/>
        </is>
      </c>
      <c r="R871" t="inlineStr">
        <is>
          <t/>
        </is>
      </c>
      <c r="S871" t="inlineStr">
        <is>
          <t/>
        </is>
      </c>
      <c r="T871" t="n">
        <v>44228.0</v>
      </c>
      <c r="U871" t="n">
        <v>1.0</v>
      </c>
      <c r="V871" t="n">
        <v>0.0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E1E7-7414-A14C-BA9D-E55BC2D650B3}">
  <dimension ref="A1"/>
  <sheetViews>
    <sheetView workbookViewId="0"/>
  </sheetViews>
  <sheetFormatPr baseColWidth="10" defaultRowHeight="15" x14ac:dyDescent="0.2"/>
  <sheetData>
    <row r="1">
      <c r="A1" t="n">
        <v>44197.0</v>
      </c>
      <c r="B1" t="n">
        <v>44228.0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courses</vt:lpstr>
      <vt:lpstr>Alternative Format Launches</vt:lpstr>
      <vt:lpstr>Alternative Format Weekly</vt:lpstr>
      <vt:lpstr>afpivot</vt:lpstr>
      <vt:lpstr>Instructor Feedback Launches</vt:lpstr>
      <vt:lpstr>ifpivot</vt:lpstr>
      <vt:lpstr>Instructor Feedback Weekly</vt:lpstr>
      <vt:lpstr>data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2019-07-31T12:18:22Z</dcterms:created>
  <dc:creator>Apache POI</dc:creator>
  <cp:lastModifiedBy>Microsoft Office User</cp:lastModifiedBy>
  <dcterms:modified xsi:type="dcterms:W3CDTF">2020-04-14T08:56:04Z</dcterms:modified>
</cp:coreProperties>
</file>